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етские сады\МБДОУ Солнышко 42\"/>
    </mc:Choice>
  </mc:AlternateContent>
  <bookViews>
    <workbookView xWindow="32760" yWindow="32760" windowWidth="28800" windowHeight="13620" tabRatio="735"/>
  </bookViews>
  <sheets>
    <sheet name="3-7 лет" sheetId="1" r:id="rId1"/>
    <sheet name="1,5-3 лет" sheetId="2" r:id="rId2"/>
  </sheets>
  <calcPr calcId="162913"/>
</workbook>
</file>

<file path=xl/calcChain.xml><?xml version="1.0" encoding="utf-8"?>
<calcChain xmlns="http://schemas.openxmlformats.org/spreadsheetml/2006/main">
  <c r="D21" i="2" l="1"/>
  <c r="E21" i="2"/>
  <c r="F21" i="2"/>
  <c r="G21" i="2"/>
  <c r="H21" i="2"/>
  <c r="I21" i="2"/>
  <c r="J21" i="2"/>
  <c r="K21" i="2"/>
  <c r="L21" i="2"/>
  <c r="D27" i="2"/>
  <c r="E27" i="2"/>
  <c r="F27" i="2"/>
  <c r="G27" i="2"/>
  <c r="H27" i="2"/>
  <c r="I27" i="2"/>
  <c r="J27" i="2"/>
  <c r="K27" i="2"/>
  <c r="L27" i="2"/>
  <c r="D34" i="2"/>
  <c r="D43" i="2"/>
  <c r="E34" i="2"/>
  <c r="E43" i="2"/>
  <c r="F34" i="2"/>
  <c r="G34" i="2"/>
  <c r="H34" i="2"/>
  <c r="H43" i="2"/>
  <c r="I34" i="2"/>
  <c r="I43" i="2"/>
  <c r="J34" i="2"/>
  <c r="K34" i="2"/>
  <c r="L34" i="2"/>
  <c r="L43" i="2"/>
  <c r="D42" i="2"/>
  <c r="E42" i="2"/>
  <c r="F42" i="2"/>
  <c r="G42" i="2"/>
  <c r="H42" i="2"/>
  <c r="I42" i="2"/>
  <c r="J42" i="2"/>
  <c r="K42" i="2"/>
  <c r="L42" i="2"/>
  <c r="F43" i="2"/>
  <c r="G43" i="2"/>
  <c r="J43" i="2"/>
  <c r="K43" i="2"/>
  <c r="D55" i="2"/>
  <c r="E55" i="2"/>
  <c r="F55" i="2"/>
  <c r="G55" i="2"/>
  <c r="H55" i="2"/>
  <c r="I55" i="2"/>
  <c r="J55" i="2"/>
  <c r="K55" i="2"/>
  <c r="L55" i="2"/>
  <c r="D61" i="2"/>
  <c r="E61" i="2"/>
  <c r="F61" i="2"/>
  <c r="G61" i="2"/>
  <c r="G79" i="2"/>
  <c r="H61" i="2"/>
  <c r="I61" i="2"/>
  <c r="J61" i="2"/>
  <c r="K61" i="2"/>
  <c r="L61" i="2"/>
  <c r="D70" i="2"/>
  <c r="E70" i="2"/>
  <c r="F70" i="2"/>
  <c r="F79" i="2"/>
  <c r="G70" i="2"/>
  <c r="H70" i="2"/>
  <c r="I70" i="2"/>
  <c r="J70" i="2"/>
  <c r="J79" i="2"/>
  <c r="K70" i="2"/>
  <c r="L70" i="2"/>
  <c r="D77" i="2"/>
  <c r="E77" i="2"/>
  <c r="E79" i="2"/>
  <c r="E80" i="2"/>
  <c r="F77" i="2"/>
  <c r="G77" i="2"/>
  <c r="H77" i="2"/>
  <c r="I77" i="2"/>
  <c r="I79" i="2"/>
  <c r="J77" i="2"/>
  <c r="K77" i="2"/>
  <c r="L77" i="2"/>
  <c r="D79" i="2"/>
  <c r="D80" i="2"/>
  <c r="H79" i="2"/>
  <c r="K79" i="2"/>
  <c r="L79" i="2"/>
  <c r="D90" i="2"/>
  <c r="E90" i="2"/>
  <c r="F90" i="2"/>
  <c r="G90" i="2"/>
  <c r="H90" i="2"/>
  <c r="I90" i="2"/>
  <c r="J90" i="2"/>
  <c r="K90" i="2"/>
  <c r="L90" i="2"/>
  <c r="D96" i="2"/>
  <c r="E96" i="2"/>
  <c r="F96" i="2"/>
  <c r="G96" i="2"/>
  <c r="H96" i="2"/>
  <c r="I96" i="2"/>
  <c r="J96" i="2"/>
  <c r="K96" i="2"/>
  <c r="L96" i="2"/>
  <c r="D105" i="2"/>
  <c r="E105" i="2"/>
  <c r="F105" i="2"/>
  <c r="F115" i="2"/>
  <c r="D116" i="2"/>
  <c r="G105" i="2"/>
  <c r="G115" i="2"/>
  <c r="H105" i="2"/>
  <c r="I105" i="2"/>
  <c r="J105" i="2"/>
  <c r="J115" i="2"/>
  <c r="K105" i="2"/>
  <c r="K115" i="2"/>
  <c r="L105" i="2"/>
  <c r="D114" i="2"/>
  <c r="E114" i="2"/>
  <c r="F114" i="2"/>
  <c r="G114" i="2"/>
  <c r="H114" i="2"/>
  <c r="I114" i="2"/>
  <c r="J114" i="2"/>
  <c r="K114" i="2"/>
  <c r="L114" i="2"/>
  <c r="D115" i="2"/>
  <c r="E115" i="2"/>
  <c r="H115" i="2"/>
  <c r="I115" i="2"/>
  <c r="L115" i="2"/>
  <c r="D127" i="2"/>
  <c r="E127" i="2"/>
  <c r="F127" i="2"/>
  <c r="G127" i="2"/>
  <c r="H127" i="2"/>
  <c r="I127" i="2"/>
  <c r="J127" i="2"/>
  <c r="K127" i="2"/>
  <c r="L127" i="2"/>
  <c r="D133" i="2"/>
  <c r="E133" i="2"/>
  <c r="F133" i="2"/>
  <c r="G133" i="2"/>
  <c r="H133" i="2"/>
  <c r="I133" i="2"/>
  <c r="J133" i="2"/>
  <c r="K133" i="2"/>
  <c r="L133" i="2"/>
  <c r="D142" i="2"/>
  <c r="D152" i="2"/>
  <c r="D153" i="2"/>
  <c r="E142" i="2"/>
  <c r="F142" i="2"/>
  <c r="G142" i="2"/>
  <c r="H142" i="2"/>
  <c r="H152" i="2"/>
  <c r="I142" i="2"/>
  <c r="J142" i="2"/>
  <c r="K142" i="2"/>
  <c r="L142" i="2"/>
  <c r="L152" i="2"/>
  <c r="D150" i="2"/>
  <c r="E150" i="2"/>
  <c r="F150" i="2"/>
  <c r="G150" i="2"/>
  <c r="G152" i="2"/>
  <c r="H150" i="2"/>
  <c r="I150" i="2"/>
  <c r="J150" i="2"/>
  <c r="K150" i="2"/>
  <c r="K152" i="2"/>
  <c r="L150" i="2"/>
  <c r="E152" i="2"/>
  <c r="F152" i="2"/>
  <c r="I152" i="2"/>
  <c r="J152" i="2"/>
  <c r="E153" i="2"/>
  <c r="D164" i="2"/>
  <c r="E164" i="2"/>
  <c r="F164" i="2"/>
  <c r="G164" i="2"/>
  <c r="H164" i="2"/>
  <c r="I164" i="2"/>
  <c r="J164" i="2"/>
  <c r="K164" i="2"/>
  <c r="L164" i="2"/>
  <c r="D170" i="2"/>
  <c r="E170" i="2"/>
  <c r="F170" i="2"/>
  <c r="G170" i="2"/>
  <c r="H170" i="2"/>
  <c r="I170" i="2"/>
  <c r="J170" i="2"/>
  <c r="K170" i="2"/>
  <c r="L170" i="2"/>
  <c r="D178" i="2"/>
  <c r="E178" i="2"/>
  <c r="E188" i="2"/>
  <c r="E189" i="2"/>
  <c r="F178" i="2"/>
  <c r="G178" i="2"/>
  <c r="H178" i="2"/>
  <c r="I178" i="2"/>
  <c r="J178" i="2"/>
  <c r="K178" i="2"/>
  <c r="L178" i="2"/>
  <c r="D186" i="2"/>
  <c r="D188" i="2"/>
  <c r="D189" i="2"/>
  <c r="E186" i="2"/>
  <c r="F186" i="2"/>
  <c r="G186" i="2"/>
  <c r="H186" i="2"/>
  <c r="H188" i="2"/>
  <c r="I186" i="2"/>
  <c r="I188" i="2"/>
  <c r="J186" i="2"/>
  <c r="K186" i="2"/>
  <c r="L186" i="2"/>
  <c r="L188" i="2"/>
  <c r="F188" i="2"/>
  <c r="G188" i="2"/>
  <c r="J188" i="2"/>
  <c r="K188" i="2"/>
  <c r="D199" i="2"/>
  <c r="E199" i="2"/>
  <c r="F199" i="2"/>
  <c r="G199" i="2"/>
  <c r="H199" i="2"/>
  <c r="I199" i="2"/>
  <c r="J199" i="2"/>
  <c r="K199" i="2"/>
  <c r="L199" i="2"/>
  <c r="D204" i="2"/>
  <c r="E204" i="2"/>
  <c r="F204" i="2"/>
  <c r="G204" i="2"/>
  <c r="H204" i="2"/>
  <c r="I204" i="2"/>
  <c r="J204" i="2"/>
  <c r="K204" i="2"/>
  <c r="L204" i="2"/>
  <c r="D212" i="2"/>
  <c r="E212" i="2"/>
  <c r="F212" i="2"/>
  <c r="G212" i="2"/>
  <c r="H212" i="2"/>
  <c r="I212" i="2"/>
  <c r="J212" i="2"/>
  <c r="K212" i="2"/>
  <c r="L212" i="2"/>
  <c r="E220" i="2"/>
  <c r="F220" i="2"/>
  <c r="F222" i="2"/>
  <c r="D223" i="2"/>
  <c r="G220" i="2"/>
  <c r="G222" i="2"/>
  <c r="H220" i="2"/>
  <c r="I220" i="2"/>
  <c r="J220" i="2"/>
  <c r="J222" i="2"/>
  <c r="K220" i="2"/>
  <c r="K222" i="2"/>
  <c r="L220" i="2"/>
  <c r="D222" i="2"/>
  <c r="E222" i="2"/>
  <c r="E223" i="2"/>
  <c r="H222" i="2"/>
  <c r="I222" i="2"/>
  <c r="L222" i="2"/>
  <c r="D234" i="2"/>
  <c r="E234" i="2"/>
  <c r="F234" i="2"/>
  <c r="G234" i="2"/>
  <c r="H234" i="2"/>
  <c r="I234" i="2"/>
  <c r="J234" i="2"/>
  <c r="K234" i="2"/>
  <c r="L234" i="2"/>
  <c r="D240" i="2"/>
  <c r="E240" i="2"/>
  <c r="F240" i="2"/>
  <c r="G240" i="2"/>
  <c r="H240" i="2"/>
  <c r="I240" i="2"/>
  <c r="J240" i="2"/>
  <c r="K240" i="2"/>
  <c r="L240" i="2"/>
  <c r="D248" i="2"/>
  <c r="E248" i="2"/>
  <c r="F248" i="2"/>
  <c r="G248" i="2"/>
  <c r="H248" i="2"/>
  <c r="I248" i="2"/>
  <c r="J248" i="2"/>
  <c r="K248" i="2"/>
  <c r="L248" i="2"/>
  <c r="D254" i="2"/>
  <c r="D256" i="2"/>
  <c r="D257" i="2"/>
  <c r="E254" i="2"/>
  <c r="F254" i="2"/>
  <c r="G254" i="2"/>
  <c r="G256" i="2"/>
  <c r="H254" i="2"/>
  <c r="H256" i="2"/>
  <c r="I254" i="2"/>
  <c r="J254" i="2"/>
  <c r="K254" i="2"/>
  <c r="K256" i="2"/>
  <c r="L254" i="2"/>
  <c r="L256" i="2"/>
  <c r="E256" i="2"/>
  <c r="F256" i="2"/>
  <c r="I256" i="2"/>
  <c r="J256" i="2"/>
  <c r="E257" i="2"/>
  <c r="D267" i="2"/>
  <c r="E267" i="2"/>
  <c r="F267" i="2"/>
  <c r="G267" i="2"/>
  <c r="H267" i="2"/>
  <c r="I267" i="2"/>
  <c r="J267" i="2"/>
  <c r="K267" i="2"/>
  <c r="L267" i="2"/>
  <c r="D273" i="2"/>
  <c r="E273" i="2"/>
  <c r="F273" i="2"/>
  <c r="G273" i="2"/>
  <c r="H273" i="2"/>
  <c r="I273" i="2"/>
  <c r="J273" i="2"/>
  <c r="K273" i="2"/>
  <c r="L273" i="2"/>
  <c r="D282" i="2"/>
  <c r="E282" i="2"/>
  <c r="E292" i="2"/>
  <c r="E293" i="2"/>
  <c r="F282" i="2"/>
  <c r="G282" i="2"/>
  <c r="H282" i="2"/>
  <c r="I282" i="2"/>
  <c r="I292" i="2"/>
  <c r="J282" i="2"/>
  <c r="K282" i="2"/>
  <c r="L282" i="2"/>
  <c r="D290" i="2"/>
  <c r="D292" i="2"/>
  <c r="D293" i="2"/>
  <c r="E290" i="2"/>
  <c r="F290" i="2"/>
  <c r="G290" i="2"/>
  <c r="H290" i="2"/>
  <c r="H292" i="2"/>
  <c r="I290" i="2"/>
  <c r="J290" i="2"/>
  <c r="K290" i="2"/>
  <c r="L290" i="2"/>
  <c r="L292" i="2"/>
  <c r="F292" i="2"/>
  <c r="G292" i="2"/>
  <c r="J292" i="2"/>
  <c r="K292" i="2"/>
  <c r="D304" i="2"/>
  <c r="E304" i="2"/>
  <c r="F304" i="2"/>
  <c r="G304" i="2"/>
  <c r="H304" i="2"/>
  <c r="I304" i="2"/>
  <c r="J304" i="2"/>
  <c r="K304" i="2"/>
  <c r="L304" i="2"/>
  <c r="D310" i="2"/>
  <c r="E310" i="2"/>
  <c r="F310" i="2"/>
  <c r="G310" i="2"/>
  <c r="G328" i="2"/>
  <c r="H310" i="2"/>
  <c r="I310" i="2"/>
  <c r="J310" i="2"/>
  <c r="K310" i="2"/>
  <c r="L310" i="2"/>
  <c r="D318" i="2"/>
  <c r="E318" i="2"/>
  <c r="F318" i="2"/>
  <c r="F328" i="2"/>
  <c r="G318" i="2"/>
  <c r="H318" i="2"/>
  <c r="I318" i="2"/>
  <c r="J318" i="2"/>
  <c r="J328" i="2"/>
  <c r="K318" i="2"/>
  <c r="L318" i="2"/>
  <c r="D326" i="2"/>
  <c r="E326" i="2"/>
  <c r="E328" i="2"/>
  <c r="E329" i="2"/>
  <c r="F326" i="2"/>
  <c r="G326" i="2"/>
  <c r="H326" i="2"/>
  <c r="I326" i="2"/>
  <c r="I328" i="2"/>
  <c r="J326" i="2"/>
  <c r="K326" i="2"/>
  <c r="L326" i="2"/>
  <c r="D328" i="2"/>
  <c r="D329" i="2"/>
  <c r="H328" i="2"/>
  <c r="K328" i="2"/>
  <c r="L328" i="2"/>
  <c r="E340" i="2"/>
  <c r="E368" i="2"/>
  <c r="F340" i="2"/>
  <c r="G340" i="2"/>
  <c r="H340" i="2"/>
  <c r="I340" i="2"/>
  <c r="I368" i="2"/>
  <c r="J340" i="2"/>
  <c r="J368" i="2"/>
  <c r="K340" i="2"/>
  <c r="L340" i="2"/>
  <c r="D346" i="2"/>
  <c r="E346" i="2"/>
  <c r="F346" i="2"/>
  <c r="G346" i="2"/>
  <c r="H346" i="2"/>
  <c r="I346" i="2"/>
  <c r="J346" i="2"/>
  <c r="K346" i="2"/>
  <c r="L346" i="2"/>
  <c r="D356" i="2"/>
  <c r="D368" i="2"/>
  <c r="E356" i="2"/>
  <c r="F356" i="2"/>
  <c r="G356" i="2"/>
  <c r="H356" i="2"/>
  <c r="H368" i="2"/>
  <c r="I356" i="2"/>
  <c r="J356" i="2"/>
  <c r="K356" i="2"/>
  <c r="L356" i="2"/>
  <c r="L368" i="2"/>
  <c r="D366" i="2"/>
  <c r="E366" i="2"/>
  <c r="F366" i="2"/>
  <c r="F368" i="2"/>
  <c r="G366" i="2"/>
  <c r="G368" i="2"/>
  <c r="K368" i="2"/>
  <c r="G37" i="1"/>
  <c r="D36" i="1"/>
  <c r="D37" i="1"/>
  <c r="E36" i="1"/>
  <c r="E37" i="1"/>
  <c r="F36" i="1"/>
  <c r="F37" i="1"/>
  <c r="G36" i="1"/>
  <c r="H36" i="1"/>
  <c r="H37" i="1"/>
  <c r="D49" i="1"/>
  <c r="D67" i="1"/>
  <c r="E49" i="1"/>
  <c r="E67" i="1"/>
  <c r="F49" i="1"/>
  <c r="G49" i="1"/>
  <c r="G67" i="1"/>
  <c r="H49" i="1"/>
  <c r="D52" i="1"/>
  <c r="E52" i="1"/>
  <c r="F52" i="1"/>
  <c r="F67" i="1"/>
  <c r="G52" i="1"/>
  <c r="H52" i="1"/>
  <c r="H67" i="1"/>
  <c r="D61" i="1"/>
  <c r="E61" i="1"/>
  <c r="F61" i="1"/>
  <c r="G61" i="1"/>
  <c r="H61" i="1"/>
  <c r="D66" i="1"/>
  <c r="E66" i="1"/>
  <c r="F66" i="1"/>
  <c r="G66" i="1"/>
  <c r="H66" i="1"/>
  <c r="D75" i="1"/>
  <c r="D93" i="1"/>
  <c r="E75" i="1"/>
  <c r="F75" i="1"/>
  <c r="F93" i="1"/>
  <c r="G75" i="1"/>
  <c r="H75" i="1"/>
  <c r="D79" i="1"/>
  <c r="E79" i="1"/>
  <c r="E93" i="1"/>
  <c r="F79" i="1"/>
  <c r="G79" i="1"/>
  <c r="G93" i="1"/>
  <c r="H79" i="1"/>
  <c r="H93" i="1"/>
  <c r="D87" i="1"/>
  <c r="E87" i="1"/>
  <c r="F87" i="1"/>
  <c r="G87" i="1"/>
  <c r="H87" i="1"/>
  <c r="D92" i="1"/>
  <c r="E92" i="1"/>
  <c r="F92" i="1"/>
  <c r="G92" i="1"/>
  <c r="H92" i="1"/>
  <c r="D102" i="1"/>
  <c r="E102" i="1"/>
  <c r="E120" i="1"/>
  <c r="F102" i="1"/>
  <c r="G102" i="1"/>
  <c r="G120" i="1"/>
  <c r="H102" i="1"/>
  <c r="D105" i="1"/>
  <c r="D120" i="1"/>
  <c r="E105" i="1"/>
  <c r="F105" i="1"/>
  <c r="G105" i="1"/>
  <c r="H105" i="1"/>
  <c r="H120" i="1"/>
  <c r="D112" i="1"/>
  <c r="E112" i="1"/>
  <c r="F112" i="1"/>
  <c r="F120" i="1"/>
  <c r="G112" i="1"/>
  <c r="H112" i="1"/>
  <c r="D119" i="1"/>
  <c r="E119" i="1"/>
  <c r="F119" i="1"/>
  <c r="G119" i="1"/>
  <c r="H119" i="1"/>
  <c r="D130" i="1"/>
  <c r="D148" i="1"/>
  <c r="E130" i="1"/>
  <c r="F130" i="1"/>
  <c r="G130" i="1"/>
  <c r="G148" i="1"/>
  <c r="H130" i="1"/>
  <c r="C133" i="1"/>
  <c r="D133" i="1"/>
  <c r="E133" i="1"/>
  <c r="E148" i="1"/>
  <c r="F133" i="1"/>
  <c r="G133" i="1"/>
  <c r="H133" i="1"/>
  <c r="H148" i="1"/>
  <c r="D142" i="1"/>
  <c r="E142" i="1"/>
  <c r="F142" i="1"/>
  <c r="G142" i="1"/>
  <c r="H142" i="1"/>
  <c r="D147" i="1"/>
  <c r="E147" i="1"/>
  <c r="F147" i="1"/>
  <c r="F148" i="1"/>
  <c r="G147" i="1"/>
  <c r="H147" i="1"/>
  <c r="D160" i="1"/>
  <c r="E160" i="1"/>
  <c r="F160" i="1"/>
  <c r="F180" i="1"/>
  <c r="G160" i="1"/>
  <c r="G180" i="1"/>
  <c r="H160" i="1"/>
  <c r="H180" i="1"/>
  <c r="D163" i="1"/>
  <c r="D180" i="1"/>
  <c r="E163" i="1"/>
  <c r="F163" i="1"/>
  <c r="G163" i="1"/>
  <c r="H163" i="1"/>
  <c r="D173" i="1"/>
  <c r="E173" i="1"/>
  <c r="E180" i="1"/>
  <c r="F173" i="1"/>
  <c r="G173" i="1"/>
  <c r="H173" i="1"/>
  <c r="D178" i="1"/>
  <c r="E178" i="1"/>
  <c r="F178" i="1"/>
  <c r="G178" i="1"/>
  <c r="H178" i="1"/>
  <c r="D190" i="1"/>
  <c r="E190" i="1"/>
  <c r="E207" i="1"/>
  <c r="F190" i="1"/>
  <c r="F207" i="1"/>
  <c r="G190" i="1"/>
  <c r="G207" i="1"/>
  <c r="H190" i="1"/>
  <c r="D193" i="1"/>
  <c r="D207" i="1"/>
  <c r="E193" i="1"/>
  <c r="F193" i="1"/>
  <c r="G193" i="1"/>
  <c r="H193" i="1"/>
  <c r="H207" i="1"/>
  <c r="D201" i="1"/>
  <c r="E201" i="1"/>
  <c r="F201" i="1"/>
  <c r="G201" i="1"/>
  <c r="H201" i="1"/>
  <c r="D206" i="1"/>
  <c r="E206" i="1"/>
  <c r="F206" i="1"/>
  <c r="G206" i="1"/>
  <c r="H206" i="1"/>
  <c r="D218" i="1"/>
  <c r="D236" i="1"/>
  <c r="E218" i="1"/>
  <c r="E236" i="1"/>
  <c r="F218" i="1"/>
  <c r="F236" i="1"/>
  <c r="G218" i="1"/>
  <c r="H218" i="1"/>
  <c r="H236" i="1"/>
  <c r="D222" i="1"/>
  <c r="E222" i="1"/>
  <c r="F222" i="1"/>
  <c r="G222" i="1"/>
  <c r="G236" i="1"/>
  <c r="H222" i="1"/>
  <c r="D231" i="1"/>
  <c r="E231" i="1"/>
  <c r="F231" i="1"/>
  <c r="G231" i="1"/>
  <c r="H231" i="1"/>
  <c r="D235" i="1"/>
  <c r="E235" i="1"/>
  <c r="F235" i="1"/>
  <c r="G235" i="1"/>
  <c r="H235" i="1"/>
  <c r="D245" i="1"/>
  <c r="D263" i="1"/>
  <c r="E245" i="1"/>
  <c r="E263" i="1"/>
  <c r="F245" i="1"/>
  <c r="G245" i="1"/>
  <c r="G263" i="1"/>
  <c r="H245" i="1"/>
  <c r="D249" i="1"/>
  <c r="E249" i="1"/>
  <c r="F249" i="1"/>
  <c r="F263" i="1"/>
  <c r="G249" i="1"/>
  <c r="H249" i="1"/>
  <c r="H263" i="1"/>
  <c r="D258" i="1"/>
  <c r="E258" i="1"/>
  <c r="F258" i="1"/>
  <c r="G258" i="1"/>
  <c r="H258" i="1"/>
  <c r="D262" i="1"/>
  <c r="E262" i="1"/>
  <c r="F262" i="1"/>
  <c r="G262" i="1"/>
  <c r="H262" i="1"/>
  <c r="D272" i="1"/>
  <c r="D296" i="1"/>
  <c r="E272" i="1"/>
  <c r="F272" i="1"/>
  <c r="F296" i="1"/>
  <c r="G272" i="1"/>
  <c r="H272" i="1"/>
  <c r="D278" i="1"/>
  <c r="E278" i="1"/>
  <c r="E296" i="1"/>
  <c r="F278" i="1"/>
  <c r="G278" i="1"/>
  <c r="G296" i="1"/>
  <c r="H278" i="1"/>
  <c r="H296" i="1"/>
  <c r="D288" i="1"/>
  <c r="E288" i="1"/>
  <c r="F288" i="1"/>
  <c r="G288" i="1"/>
  <c r="H288" i="1"/>
  <c r="D294" i="1"/>
  <c r="E294" i="1"/>
  <c r="F294" i="1"/>
  <c r="G294" i="1"/>
  <c r="H294" i="1"/>
  <c r="D370" i="2"/>
  <c r="D371" i="2"/>
  <c r="D44" i="2"/>
  <c r="D372" i="2"/>
  <c r="D373" i="2"/>
  <c r="E116" i="2"/>
  <c r="G370" i="2"/>
  <c r="E369" i="2"/>
  <c r="E370" i="2"/>
  <c r="E371" i="2"/>
  <c r="E44" i="2"/>
  <c r="E372" i="2"/>
  <c r="E373" i="2"/>
  <c r="D369" i="2"/>
  <c r="F370" i="2"/>
  <c r="G372" i="2"/>
  <c r="G373" i="2"/>
  <c r="G371" i="2"/>
  <c r="F371" i="2"/>
  <c r="F372" i="2"/>
  <c r="F373" i="2"/>
  <c r="F298" i="1"/>
  <c r="F299" i="1"/>
  <c r="E298" i="1"/>
  <c r="E299" i="1"/>
  <c r="D298" i="1"/>
  <c r="D299" i="1"/>
  <c r="H298" i="1"/>
  <c r="H299" i="1"/>
  <c r="G298" i="1"/>
  <c r="G299" i="1"/>
</calcChain>
</file>

<file path=xl/sharedStrings.xml><?xml version="1.0" encoding="utf-8"?>
<sst xmlns="http://schemas.openxmlformats.org/spreadsheetml/2006/main" count="548" uniqueCount="229">
  <si>
    <t>Утверждаю</t>
  </si>
  <si>
    <t>Неделя: первая</t>
  </si>
  <si>
    <t>Возрастная категория: для детей от 3 до 7лет</t>
  </si>
  <si>
    <t>Прием пищи</t>
  </si>
  <si>
    <t>Пищевые вещества (г )</t>
  </si>
  <si>
    <t>Номер рецептуры</t>
  </si>
  <si>
    <t>Б</t>
  </si>
  <si>
    <t>Ж</t>
  </si>
  <si>
    <t>У</t>
  </si>
  <si>
    <t>итого</t>
  </si>
  <si>
    <t>2й Завтрак</t>
  </si>
  <si>
    <t xml:space="preserve">Фрукты свежие </t>
  </si>
  <si>
    <t>Обед</t>
  </si>
  <si>
    <t>Овощи отварные</t>
  </si>
  <si>
    <t>Картофельное пюре</t>
  </si>
  <si>
    <t>Компот из смеси сухофруктов</t>
  </si>
  <si>
    <t>Хлеб ржаной</t>
  </si>
  <si>
    <t>Хлеб пшеничный</t>
  </si>
  <si>
    <t>полдник</t>
  </si>
  <si>
    <t xml:space="preserve">Пирожки, печеные из сдобного теста с фаршем                                                                                                  </t>
  </si>
  <si>
    <t>Кондит изделия( конфета)</t>
  </si>
  <si>
    <t>Молоко кипяченое</t>
  </si>
  <si>
    <t>итого за день</t>
  </si>
  <si>
    <t>День: 2-й</t>
  </si>
  <si>
    <t xml:space="preserve">Неделя: первая  </t>
  </si>
  <si>
    <t>Наименование блюда</t>
  </si>
  <si>
    <t>Масса порции          (г)</t>
  </si>
  <si>
    <t>Энергетическая ценность (ккал)</t>
  </si>
  <si>
    <t xml:space="preserve">Витамин </t>
  </si>
  <si>
    <t xml:space="preserve">С </t>
  </si>
  <si>
    <t>Завтрак</t>
  </si>
  <si>
    <t>Каша овсяная из хлопьев овсяных «Геркулес»</t>
  </si>
  <si>
    <t>Коф напит с молоком (1-й вариант)</t>
  </si>
  <si>
    <t>Бутерброды с маслом (1-й вариант)</t>
  </si>
  <si>
    <t>Сок фруктовый</t>
  </si>
  <si>
    <t>Овощная нарезка</t>
  </si>
  <si>
    <t>Суп крестьянский с крупой</t>
  </si>
  <si>
    <t>Жаркое по-домашнему</t>
  </si>
  <si>
    <t>Кисель из яблок</t>
  </si>
  <si>
    <t xml:space="preserve">Хлеб пшеничный  </t>
  </si>
  <si>
    <t>Полдник</t>
  </si>
  <si>
    <t>Плов вегетарианский с сухофр</t>
  </si>
  <si>
    <t xml:space="preserve">Кисломол продукт </t>
  </si>
  <si>
    <t>Кондит изделия</t>
  </si>
  <si>
    <t xml:space="preserve">итого </t>
  </si>
  <si>
    <t>Итого за день</t>
  </si>
  <si>
    <t>День: 3-й</t>
  </si>
  <si>
    <t>Суп молочный с макаронными издел</t>
  </si>
  <si>
    <t>Какао с молоком (1-й вариант)</t>
  </si>
  <si>
    <t>Бутерброды с джемом или повидлом (2-й вариант)</t>
  </si>
  <si>
    <t xml:space="preserve">Овощная нарезка </t>
  </si>
  <si>
    <t>Щи из свежей капусты</t>
  </si>
  <si>
    <t>Плов из отварной птицы</t>
  </si>
  <si>
    <t>хлеб пшеничный</t>
  </si>
  <si>
    <t>Пудинг творожный запеченный</t>
  </si>
  <si>
    <t>Кисломолочный продукт</t>
  </si>
  <si>
    <t>День: 4-й</t>
  </si>
  <si>
    <t>Суп молочный с крупой</t>
  </si>
  <si>
    <t>25</t>
  </si>
  <si>
    <t>2йЗавтрак</t>
  </si>
  <si>
    <t xml:space="preserve">Суп-пюре из разных овощей </t>
  </si>
  <si>
    <t>200/15</t>
  </si>
  <si>
    <t>Яйца вареные</t>
  </si>
  <si>
    <t>икра кабачковая (пром произв)</t>
  </si>
  <si>
    <t>Чай с сахаром, вареньем, медом</t>
  </si>
  <si>
    <t xml:space="preserve">Кондит изделия  </t>
  </si>
  <si>
    <t xml:space="preserve">Хлеб пшеничный </t>
  </si>
  <si>
    <t>среднедневная сбалансированность</t>
  </si>
  <si>
    <t>День:5-й</t>
  </si>
  <si>
    <t>каша манная молочная жидкая</t>
  </si>
  <si>
    <t>Чай с молоком</t>
  </si>
  <si>
    <t>Суп картоф с рыбными фрикадел</t>
  </si>
  <si>
    <t>Рагу из овощей с кабачками</t>
  </si>
  <si>
    <t>Компот из апельсинов с яблоками</t>
  </si>
  <si>
    <t>Лапшевник с творогом</t>
  </si>
  <si>
    <t>среднедневная  сбалансированность</t>
  </si>
  <si>
    <t>День:6-й</t>
  </si>
  <si>
    <t>Неделя: вторая</t>
  </si>
  <si>
    <t>Сосиски, сардельки, колбаса отварные</t>
  </si>
  <si>
    <t>макаронные изделия отварные</t>
  </si>
  <si>
    <t>80/5</t>
  </si>
  <si>
    <t>Сыр сычужный твердый порциями</t>
  </si>
  <si>
    <t>Кофейный напиток на сгущенном молоке (1-й вариант)</t>
  </si>
  <si>
    <t>Итого</t>
  </si>
  <si>
    <t>Уха рыбацкая</t>
  </si>
  <si>
    <t>Гуляш из говядины</t>
  </si>
  <si>
    <t>Капуста тушеная</t>
  </si>
  <si>
    <t>Каша пшенная молочная жидкая</t>
  </si>
  <si>
    <t>Чай  с молоком</t>
  </si>
  <si>
    <t>День:7-й</t>
  </si>
  <si>
    <t>Суп молочный с  крупой</t>
  </si>
  <si>
    <t>Суп картоф с бобовыми (1-й вариант)</t>
  </si>
  <si>
    <t>Голубцы ленивые</t>
  </si>
  <si>
    <t>Пирожки, печеные из сдобного теста с повидлом</t>
  </si>
  <si>
    <t>День:8-й</t>
  </si>
  <si>
    <t>200/5</t>
  </si>
  <si>
    <t>2-й Завтрак</t>
  </si>
  <si>
    <t>Фрукты свежие</t>
  </si>
  <si>
    <t>обед</t>
  </si>
  <si>
    <t>Борщ с капустой и картофелем</t>
  </si>
  <si>
    <t>Каша перловая рассыпчатая</t>
  </si>
  <si>
    <t>Ватрушка с творожным, овощным, фруктовым, сладким фаршем</t>
  </si>
  <si>
    <t>День:9й</t>
  </si>
  <si>
    <t>Омлет  с зеленым горошком</t>
  </si>
  <si>
    <t>Суп картоф с мясн фрикадельками</t>
  </si>
  <si>
    <t>День10-й</t>
  </si>
  <si>
    <t>Заврак</t>
  </si>
  <si>
    <t>Каша "Дружба"</t>
  </si>
  <si>
    <t>Суп картоф с макарон изделиями</t>
  </si>
  <si>
    <t>Котлеты, биточки, шницели припущенные</t>
  </si>
  <si>
    <t>Рагу из овощей</t>
  </si>
  <si>
    <t>Запеканка из творога</t>
  </si>
  <si>
    <t>110</t>
  </si>
  <si>
    <t>Итого за 10 дней</t>
  </si>
  <si>
    <t>В среднем за 1 день</t>
  </si>
  <si>
    <t xml:space="preserve">                  Нормы физиологических потребностей в энергии                                Распределение калорийности суточного рациона</t>
  </si>
  <si>
    <t>и пищевых веществах возрастных групп</t>
  </si>
  <si>
    <t>показатели</t>
  </si>
  <si>
    <t>3-7 лет</t>
  </si>
  <si>
    <t>энергия (ккал)</t>
  </si>
  <si>
    <t>белок, грамм</t>
  </si>
  <si>
    <t>жиры, грамм</t>
  </si>
  <si>
    <t>углеводы, грамм</t>
  </si>
  <si>
    <t>Заведующий МБДОУ "Детский сад №2 Красная шапочка"</t>
  </si>
  <si>
    <t>___________________ А.А. Петренко</t>
  </si>
  <si>
    <t>Могилевская Л.Н.</t>
  </si>
  <si>
    <t>"01"  марта 2012г</t>
  </si>
  <si>
    <t>День: понедельник</t>
  </si>
  <si>
    <t>Возрастная категория: для детей от  1,5 до 3 лет</t>
  </si>
  <si>
    <t>№ рецептуры или технологической карты</t>
  </si>
  <si>
    <t>Прием пищи,              наименование бдюда</t>
  </si>
  <si>
    <t>Витамины                          мг</t>
  </si>
  <si>
    <t>Минеральные вещества, мг</t>
  </si>
  <si>
    <r>
      <t xml:space="preserve">В </t>
    </r>
    <r>
      <rPr>
        <vertAlign val="subscript"/>
        <sz val="9"/>
        <color indexed="8"/>
        <rFont val="Times New Roman"/>
        <family val="1"/>
        <charset val="204"/>
      </rPr>
      <t>1</t>
    </r>
  </si>
  <si>
    <r>
      <t>В</t>
    </r>
    <r>
      <rPr>
        <vertAlign val="subscript"/>
        <sz val="9"/>
        <color indexed="8"/>
        <rFont val="Times New Roman"/>
        <family val="1"/>
        <charset val="204"/>
      </rPr>
      <t xml:space="preserve"> 2</t>
    </r>
  </si>
  <si>
    <t>С</t>
  </si>
  <si>
    <t>Са</t>
  </si>
  <si>
    <t>Fe</t>
  </si>
  <si>
    <t>Каша манная молочная жидкая с маслом сливочным</t>
  </si>
  <si>
    <t>150/5</t>
  </si>
  <si>
    <t>Масло сливочное</t>
  </si>
  <si>
    <t>Кофейный напиток с молоком</t>
  </si>
  <si>
    <t>0.75</t>
  </si>
  <si>
    <t>Суп картофельный с макарон.изд.</t>
  </si>
  <si>
    <t>200/10</t>
  </si>
  <si>
    <t>Жаркое по- домашнему</t>
  </si>
  <si>
    <t>0.15</t>
  </si>
  <si>
    <t>Компот  из  смеси  сухофруктов с вит. «С»</t>
  </si>
  <si>
    <t>70.9</t>
  </si>
  <si>
    <t xml:space="preserve">Котлета рыбная  </t>
  </si>
  <si>
    <t>Пюре из морковки и свеклы</t>
  </si>
  <si>
    <t>0.09</t>
  </si>
  <si>
    <t>День: вторник</t>
  </si>
  <si>
    <t>Вареники ленивые</t>
  </si>
  <si>
    <t>100/5</t>
  </si>
  <si>
    <t>Какао с молоком</t>
  </si>
  <si>
    <t>Сыр порционный</t>
  </si>
  <si>
    <t>Банан свежий</t>
  </si>
  <si>
    <t>Борщ с капустой и свеклой на куринном бульоне</t>
  </si>
  <si>
    <t>Птица отварная</t>
  </si>
  <si>
    <t xml:space="preserve">Каша пшеничная рассыпчитая </t>
  </si>
  <si>
    <t xml:space="preserve">Хлеб ржаной </t>
  </si>
  <si>
    <t>Икра из уваренных кабачков (промышленного производства)</t>
  </si>
  <si>
    <t>0.6</t>
  </si>
  <si>
    <t>Каша  геркулесовая  молочная жидкая с маслом сливочным</t>
  </si>
  <si>
    <t>Сырники из творога со сгущенным молоком</t>
  </si>
  <si>
    <t>Ряженка</t>
  </si>
  <si>
    <t>День:среда</t>
  </si>
  <si>
    <t>Каша пшеничная молочная жидкая с маслом сливочным</t>
  </si>
  <si>
    <t>Кофейный напиток на молоке</t>
  </si>
  <si>
    <t>Щи из квашенной капусты с картофелем</t>
  </si>
  <si>
    <t>Биточки  из птицы припушенные</t>
  </si>
  <si>
    <t xml:space="preserve">Картофельное пюре   </t>
  </si>
  <si>
    <t>Кисель из сухофруктов</t>
  </si>
  <si>
    <t>134/160</t>
  </si>
  <si>
    <t>Макароные изделия отварные с соусом томатным</t>
  </si>
  <si>
    <t>Сосиска отварная</t>
  </si>
  <si>
    <t>Овощи натуральные(огурец свежий)</t>
  </si>
  <si>
    <t xml:space="preserve">Зефир </t>
  </si>
  <si>
    <t>День:четверг</t>
  </si>
  <si>
    <t>Каша пшенная молочная жидкая с маслом сливочным</t>
  </si>
  <si>
    <t>Яблоко свежее</t>
  </si>
  <si>
    <t xml:space="preserve">Щи  из  свежей  капусты </t>
  </si>
  <si>
    <t xml:space="preserve">Плов из отварной говядины </t>
  </si>
  <si>
    <t>Помидоры свежие</t>
  </si>
  <si>
    <t xml:space="preserve">Рыба тушенная в томате с овощами </t>
  </si>
  <si>
    <t>Яйцо куриное диетическое, сваренное вкрутую</t>
  </si>
  <si>
    <t>Оладьи с джемом</t>
  </si>
  <si>
    <t>45/5</t>
  </si>
  <si>
    <t>20.97</t>
  </si>
  <si>
    <t>День:пятница</t>
  </si>
  <si>
    <t>Каша рисовая молочная жидкая с маслом сливочным</t>
  </si>
  <si>
    <t xml:space="preserve">Суп   картофельный  с бобовыми  </t>
  </si>
  <si>
    <t>101/160</t>
  </si>
  <si>
    <t>Бефстроганов в томатном соусе из отварной говядины</t>
  </si>
  <si>
    <t xml:space="preserve">Макаронные изделия отварные </t>
  </si>
  <si>
    <t>Омлет натуральный</t>
  </si>
  <si>
    <t>Капуста тушенная</t>
  </si>
  <si>
    <t>Чай с линоном</t>
  </si>
  <si>
    <t xml:space="preserve">Печенье </t>
  </si>
  <si>
    <t>День:понедельник</t>
  </si>
  <si>
    <t>Апельсин</t>
  </si>
  <si>
    <t xml:space="preserve">Борщ  из свежий капусты </t>
  </si>
  <si>
    <t>Каша пшеничная рассыпчатая</t>
  </si>
  <si>
    <t xml:space="preserve">Биточки рыбные  </t>
  </si>
  <si>
    <t>День:вторник</t>
  </si>
  <si>
    <t xml:space="preserve">Пудинг запеченый </t>
  </si>
  <si>
    <t>Кофейный напиток  с молоком</t>
  </si>
  <si>
    <t xml:space="preserve">Суп - лапша домашняя </t>
  </si>
  <si>
    <t>Курица отварная</t>
  </si>
  <si>
    <t>Зразы творожные с изюмом и сгущенным молоком</t>
  </si>
  <si>
    <t>Чай с сахаром</t>
  </si>
  <si>
    <t>Свекольник со сметаной</t>
  </si>
  <si>
    <t xml:space="preserve"> Птица в соусе с томатом  </t>
  </si>
  <si>
    <t>Горошек зеленый консервированный отварной</t>
  </si>
  <si>
    <t>Тефтели из говядины с рисом (ёжики)</t>
  </si>
  <si>
    <t>Капуста тушенная с яблоками</t>
  </si>
  <si>
    <t>Рыба отварная</t>
  </si>
  <si>
    <t>Пюре из морковки или свеклы</t>
  </si>
  <si>
    <t>Борщ  с капустой и картофелем</t>
  </si>
  <si>
    <t>Рис припущенный</t>
  </si>
  <si>
    <t>Компот  из  из яблок с лимоном</t>
  </si>
  <si>
    <t>Кисель ягодный</t>
  </si>
  <si>
    <t>Свинина, тушенная с капустой</t>
  </si>
  <si>
    <t>Тефтели из свинины с рисом ("ёжики")</t>
  </si>
  <si>
    <t>Гуляш из свинины</t>
  </si>
  <si>
    <t xml:space="preserve">Кисель </t>
  </si>
  <si>
    <t>Печень куриная, тушенная в соусе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</si>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</sst>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mm/yy"/>
  </numFmts>
  <fonts count="17" x14ac:knownFonts="1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8"/>
      <color indexed="8"/>
      <name val="Calibri"/>
      <family val="2"/>
      <charset val="204"/>
    </font>
    <font>
      <vertAlign val="subscript"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top" wrapText="1"/>
    </xf>
    <xf numFmtId="166" fontId="7" fillId="0" borderId="4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/>
    <xf numFmtId="0" fontId="0" fillId="0" borderId="2" xfId="0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 indent="2"/>
    </xf>
    <xf numFmtId="0" fontId="6" fillId="0" borderId="4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9" fontId="7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9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vertical="top" wrapText="1"/>
    </xf>
    <xf numFmtId="0" fontId="14" fillId="0" borderId="0" xfId="0" applyFont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0" fontId="6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 wrapText="1"/>
    </xf>
    <xf numFmtId="167" fontId="6" fillId="0" borderId="4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  <xf numFmtId="166" fontId="6" fillId="0" borderId="4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480060</xdr:colOff>
      <xdr:row>30</xdr:row>
      <xdr:rowOff>60960</xdr:rowOff>
    </xdr:to>
    <xdr:pic>
      <xdr:nvPicPr>
        <xdr:cNvPr id="1025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168640" cy="616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tabSelected="1" topLeftCell="A25" workbookViewId="0">
      <selection activeCell="L14" sqref="L14"/>
    </sheetView>
  </sheetViews>
  <sheetFormatPr defaultRowHeight="13.2" x14ac:dyDescent="0.25"/>
  <cols>
    <col min="1" max="1" width="24.33203125" customWidth="1"/>
    <col min="2" max="2" width="27.88671875" customWidth="1"/>
    <col min="3" max="3" width="7" customWidth="1"/>
    <col min="4" max="4" width="7.44140625" customWidth="1"/>
    <col min="5" max="5" width="6.44140625" customWidth="1"/>
    <col min="6" max="7" width="7.44140625" customWidth="1"/>
    <col min="8" max="8" width="7.33203125" customWidth="1"/>
    <col min="9" max="9" width="7.88671875" customWidth="1"/>
  </cols>
  <sheetData>
    <row r="1" spans="1:10" ht="1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92"/>
    </row>
    <row r="2" spans="1:10" ht="15.75" customHeigh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92"/>
    </row>
    <row r="3" spans="1:10" ht="15.75" customHeigh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92"/>
    </row>
    <row r="4" spans="1:10" ht="13.5" customHeight="1" x14ac:dyDescent="0.25">
      <c r="A4" s="135"/>
      <c r="B4" s="136"/>
      <c r="C4" s="137"/>
      <c r="D4" s="138"/>
      <c r="E4" s="138"/>
      <c r="F4" s="138"/>
      <c r="G4" s="131"/>
      <c r="H4" s="131"/>
      <c r="I4" s="131"/>
      <c r="J4" s="92"/>
    </row>
    <row r="5" spans="1:10" ht="13.5" customHeight="1" x14ac:dyDescent="0.25">
      <c r="A5" s="135"/>
      <c r="B5" s="136"/>
      <c r="C5" s="137"/>
      <c r="D5" s="93"/>
      <c r="E5" s="93"/>
      <c r="F5" s="93"/>
      <c r="G5" s="131"/>
      <c r="H5" s="131"/>
      <c r="I5" s="131"/>
      <c r="J5" s="92"/>
    </row>
    <row r="6" spans="1:10" x14ac:dyDescent="0.25">
      <c r="A6" s="135"/>
      <c r="B6" s="136"/>
      <c r="C6" s="137"/>
      <c r="D6" s="94"/>
      <c r="E6" s="94"/>
      <c r="F6" s="94"/>
      <c r="G6" s="131"/>
      <c r="H6" s="131"/>
      <c r="I6" s="131"/>
      <c r="J6" s="92"/>
    </row>
    <row r="7" spans="1:10" ht="1.5" customHeight="1" x14ac:dyDescent="0.25">
      <c r="A7" s="132"/>
      <c r="B7" s="132"/>
      <c r="C7" s="132"/>
      <c r="D7" s="132"/>
      <c r="E7" s="132"/>
      <c r="F7" s="132"/>
      <c r="G7" s="132"/>
      <c r="H7" s="132"/>
      <c r="I7" s="132"/>
      <c r="J7" s="92"/>
    </row>
    <row r="8" spans="1:10" ht="13.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92"/>
    </row>
    <row r="9" spans="1:10" ht="16.5" customHeight="1" x14ac:dyDescent="0.25">
      <c r="A9" s="95"/>
      <c r="B9" s="96"/>
      <c r="C9" s="97"/>
      <c r="D9" s="97"/>
      <c r="E9" s="97"/>
      <c r="F9" s="97"/>
      <c r="G9" s="97"/>
      <c r="H9" s="98"/>
      <c r="I9" s="98"/>
      <c r="J9" s="92"/>
    </row>
    <row r="10" spans="1:10" ht="15" customHeight="1" x14ac:dyDescent="0.25">
      <c r="A10" s="99"/>
      <c r="B10" s="100"/>
      <c r="C10" s="97"/>
      <c r="D10" s="94"/>
      <c r="E10" s="94"/>
      <c r="F10" s="94"/>
      <c r="G10" s="94"/>
      <c r="H10" s="101"/>
      <c r="I10" s="101"/>
      <c r="J10" s="92"/>
    </row>
    <row r="11" spans="1:10" ht="15.75" customHeight="1" x14ac:dyDescent="0.25">
      <c r="A11" s="102"/>
      <c r="B11" s="100"/>
      <c r="C11" s="103"/>
      <c r="D11" s="94"/>
      <c r="E11" s="94"/>
      <c r="F11" s="94"/>
      <c r="G11" s="94"/>
      <c r="H11" s="101"/>
      <c r="I11" s="101"/>
      <c r="J11" s="92"/>
    </row>
    <row r="12" spans="1:10" x14ac:dyDescent="0.25">
      <c r="A12" s="99"/>
      <c r="B12" s="104"/>
      <c r="C12" s="94"/>
      <c r="D12" s="104"/>
      <c r="E12" s="104"/>
      <c r="F12" s="104"/>
      <c r="G12" s="104"/>
      <c r="H12" s="104"/>
      <c r="I12" s="104"/>
      <c r="J12" s="92"/>
    </row>
    <row r="13" spans="1:10" ht="13.5" customHeight="1" x14ac:dyDescent="0.25">
      <c r="A13" s="134"/>
      <c r="B13" s="134"/>
      <c r="C13" s="134"/>
      <c r="D13" s="134"/>
      <c r="E13" s="134"/>
      <c r="F13" s="134"/>
      <c r="G13" s="134"/>
      <c r="H13" s="134"/>
      <c r="I13" s="134"/>
      <c r="J13" s="92"/>
    </row>
    <row r="14" spans="1:10" ht="15" customHeight="1" x14ac:dyDescent="0.25">
      <c r="A14" s="105"/>
      <c r="B14" s="100"/>
      <c r="C14" s="94"/>
      <c r="D14" s="94"/>
      <c r="E14" s="94"/>
      <c r="F14" s="94"/>
      <c r="G14" s="94"/>
      <c r="H14" s="101"/>
      <c r="I14" s="101"/>
      <c r="J14" s="92"/>
    </row>
    <row r="15" spans="1:10" ht="13.8" x14ac:dyDescent="0.25">
      <c r="A15" s="105"/>
      <c r="B15" s="104"/>
      <c r="C15" s="94"/>
      <c r="D15" s="106"/>
      <c r="E15" s="106"/>
      <c r="F15" s="106"/>
      <c r="G15" s="106"/>
      <c r="H15" s="106"/>
      <c r="I15" s="106"/>
      <c r="J15" s="92"/>
    </row>
    <row r="16" spans="1:10" ht="13.5" customHeight="1" x14ac:dyDescent="0.25">
      <c r="A16" s="134"/>
      <c r="B16" s="134"/>
      <c r="C16" s="134"/>
      <c r="D16" s="134"/>
      <c r="E16" s="134"/>
      <c r="F16" s="134"/>
      <c r="G16" s="134"/>
      <c r="H16" s="134"/>
      <c r="I16" s="134"/>
      <c r="J16" s="92"/>
    </row>
    <row r="17" spans="1:12" ht="15" customHeight="1" x14ac:dyDescent="0.25">
      <c r="A17" s="105"/>
      <c r="B17" s="100"/>
      <c r="C17" s="94"/>
      <c r="D17" s="94"/>
      <c r="E17" s="107"/>
      <c r="F17" s="107"/>
      <c r="G17" s="107"/>
      <c r="H17" s="101"/>
      <c r="I17" s="101"/>
      <c r="J17" s="92"/>
    </row>
    <row r="18" spans="1:12" ht="15" customHeight="1" x14ac:dyDescent="0.25">
      <c r="A18" s="105"/>
      <c r="B18" s="100"/>
      <c r="C18" s="94"/>
      <c r="D18" s="94"/>
      <c r="E18" s="107"/>
      <c r="F18" s="107"/>
      <c r="G18" s="107"/>
      <c r="H18" s="101"/>
      <c r="I18" s="101"/>
      <c r="J18" s="92"/>
    </row>
    <row r="19" spans="1:12" ht="16.5" customHeight="1" x14ac:dyDescent="0.25">
      <c r="A19" s="105"/>
      <c r="B19" s="100"/>
      <c r="C19" s="94"/>
      <c r="D19" s="94"/>
      <c r="E19" s="94"/>
      <c r="F19" s="94"/>
      <c r="G19" s="94"/>
      <c r="H19" s="101"/>
      <c r="I19" s="101"/>
      <c r="J19" s="15"/>
    </row>
    <row r="20" spans="1:12" ht="24" customHeight="1" x14ac:dyDescent="0.25">
      <c r="A20" s="105"/>
      <c r="B20" s="100"/>
      <c r="C20" s="94"/>
      <c r="D20" s="94"/>
      <c r="E20" s="94"/>
      <c r="F20" s="94"/>
      <c r="G20" s="94"/>
      <c r="H20" s="101"/>
      <c r="I20" s="101"/>
      <c r="J20" s="92"/>
    </row>
    <row r="21" spans="1:12" ht="26.25" customHeight="1" x14ac:dyDescent="0.25">
      <c r="A21" s="105"/>
      <c r="B21" s="100"/>
      <c r="C21" s="94"/>
      <c r="D21" s="94"/>
      <c r="E21" s="94"/>
      <c r="F21" s="94"/>
      <c r="G21" s="94"/>
      <c r="H21" s="101"/>
      <c r="I21" s="101"/>
      <c r="J21" s="92"/>
      <c r="L21" s="15"/>
    </row>
    <row r="22" spans="1:12" ht="26.25" customHeight="1" x14ac:dyDescent="0.25">
      <c r="A22" s="105"/>
      <c r="B22" s="100"/>
      <c r="C22" s="94"/>
      <c r="D22" s="94"/>
      <c r="E22" s="94"/>
      <c r="F22" s="94"/>
      <c r="G22" s="94"/>
      <c r="H22" s="101"/>
      <c r="I22" s="101"/>
      <c r="J22" s="92"/>
      <c r="L22" s="15"/>
    </row>
    <row r="23" spans="1:12" ht="26.25" customHeight="1" x14ac:dyDescent="0.25">
      <c r="A23" s="105"/>
      <c r="B23" s="100"/>
      <c r="C23" s="94"/>
      <c r="D23" s="94"/>
      <c r="E23" s="94"/>
      <c r="F23" s="94"/>
      <c r="G23" s="94"/>
      <c r="H23" s="101"/>
      <c r="I23" s="101"/>
      <c r="J23" s="92"/>
      <c r="L23" s="15"/>
    </row>
    <row r="24" spans="1:12" ht="26.25" customHeight="1" x14ac:dyDescent="0.25">
      <c r="A24" s="105"/>
      <c r="B24" s="100"/>
      <c r="C24" s="94"/>
      <c r="D24" s="94"/>
      <c r="E24" s="94"/>
      <c r="F24" s="94"/>
      <c r="G24" s="94"/>
      <c r="H24" s="101"/>
      <c r="I24" s="101"/>
      <c r="J24" s="92"/>
      <c r="L24" s="15"/>
    </row>
    <row r="25" spans="1:12" ht="26.25" customHeight="1" x14ac:dyDescent="0.25">
      <c r="A25" s="105"/>
      <c r="B25" s="100"/>
      <c r="C25" s="94"/>
      <c r="D25" s="94"/>
      <c r="E25" s="94"/>
      <c r="F25" s="94"/>
      <c r="G25" s="94"/>
      <c r="H25" s="101"/>
      <c r="I25" s="101"/>
      <c r="J25" s="92"/>
      <c r="L25" s="15"/>
    </row>
    <row r="26" spans="1:12" ht="26.25" customHeight="1" x14ac:dyDescent="0.25">
      <c r="A26" s="105"/>
      <c r="B26" s="100"/>
      <c r="C26" s="94"/>
      <c r="D26" s="94"/>
      <c r="E26" s="94"/>
      <c r="F26" s="94"/>
      <c r="G26" s="94"/>
      <c r="H26" s="101"/>
      <c r="I26" s="101"/>
      <c r="J26" s="92"/>
      <c r="L26" s="15"/>
    </row>
    <row r="27" spans="1:12" ht="26.25" customHeight="1" x14ac:dyDescent="0.25">
      <c r="A27" s="105"/>
      <c r="B27" s="100"/>
      <c r="C27" s="94"/>
      <c r="D27" s="94"/>
      <c r="E27" s="94"/>
      <c r="F27" s="94"/>
      <c r="G27" s="94"/>
      <c r="H27" s="101"/>
      <c r="I27" s="101"/>
      <c r="J27" s="92"/>
    </row>
    <row r="28" spans="1:12" ht="13.8" x14ac:dyDescent="0.25">
      <c r="A28" s="105"/>
      <c r="B28" s="100"/>
      <c r="C28" s="94"/>
      <c r="D28" s="94"/>
      <c r="E28" s="94"/>
      <c r="F28" s="94"/>
      <c r="G28" s="94"/>
      <c r="H28" s="94"/>
      <c r="I28" s="94"/>
      <c r="J28" s="92"/>
    </row>
    <row r="29" spans="1:12" ht="13.8" x14ac:dyDescent="0.25">
      <c r="A29" s="108"/>
      <c r="B29" s="104"/>
      <c r="C29" s="94"/>
      <c r="D29" s="104"/>
      <c r="E29" s="104"/>
      <c r="F29" s="104"/>
      <c r="G29" s="104"/>
      <c r="H29" s="104"/>
      <c r="I29" s="104"/>
      <c r="J29" s="92"/>
    </row>
    <row r="30" spans="1:12" ht="2.25" customHeight="1" x14ac:dyDescent="0.25">
      <c r="A30" s="125"/>
      <c r="B30" s="125"/>
      <c r="C30" s="125"/>
      <c r="D30" s="125"/>
      <c r="E30" s="125"/>
      <c r="F30" s="125"/>
      <c r="G30" s="125"/>
      <c r="H30" s="125"/>
      <c r="I30" s="125"/>
      <c r="J30" s="92"/>
    </row>
    <row r="31" spans="1:12" ht="19.2" customHeight="1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92"/>
    </row>
    <row r="32" spans="1:12" ht="14.25" customHeight="1" x14ac:dyDescent="0.25">
      <c r="A32" s="109" t="s">
        <v>18</v>
      </c>
      <c r="B32" s="110"/>
      <c r="C32" s="111"/>
      <c r="D32" s="111"/>
      <c r="E32" s="111"/>
      <c r="F32" s="111"/>
      <c r="G32" s="111"/>
      <c r="H32" s="112"/>
      <c r="I32" s="112"/>
    </row>
    <row r="33" spans="1:9" ht="14.25" customHeight="1" x14ac:dyDescent="0.25">
      <c r="A33" s="19"/>
      <c r="B33" s="4" t="s">
        <v>19</v>
      </c>
      <c r="C33" s="5">
        <v>80</v>
      </c>
      <c r="D33" s="5">
        <v>12.82</v>
      </c>
      <c r="E33" s="5">
        <v>12.5</v>
      </c>
      <c r="F33" s="5">
        <v>35</v>
      </c>
      <c r="G33" s="20">
        <v>306.10000000000002</v>
      </c>
      <c r="H33" s="21">
        <v>0.26</v>
      </c>
      <c r="I33" s="21">
        <v>557</v>
      </c>
    </row>
    <row r="34" spans="1:9" ht="18.75" customHeight="1" x14ac:dyDescent="0.25">
      <c r="A34" s="19"/>
      <c r="B34" s="4" t="s">
        <v>20</v>
      </c>
      <c r="C34" s="5">
        <v>15</v>
      </c>
      <c r="D34" s="5">
        <v>0.36</v>
      </c>
      <c r="E34" s="5">
        <v>0.74</v>
      </c>
      <c r="F34" s="5">
        <v>13.47</v>
      </c>
      <c r="G34" s="20">
        <v>59.44</v>
      </c>
      <c r="H34" s="21">
        <v>0</v>
      </c>
      <c r="I34" s="21"/>
    </row>
    <row r="35" spans="1:9" ht="13.8" x14ac:dyDescent="0.25">
      <c r="A35" s="11"/>
      <c r="B35" s="4" t="s">
        <v>21</v>
      </c>
      <c r="C35" s="5">
        <v>180</v>
      </c>
      <c r="D35" s="5">
        <v>5.6</v>
      </c>
      <c r="E35" s="5">
        <v>5</v>
      </c>
      <c r="F35" s="5">
        <v>9.4</v>
      </c>
      <c r="G35" s="8">
        <v>116</v>
      </c>
      <c r="H35" s="7">
        <v>2.6</v>
      </c>
      <c r="I35" s="7">
        <v>529</v>
      </c>
    </row>
    <row r="36" spans="1:9" ht="15.75" customHeight="1" x14ac:dyDescent="0.25">
      <c r="A36" s="11"/>
      <c r="B36" s="22" t="s">
        <v>9</v>
      </c>
      <c r="C36" s="5"/>
      <c r="D36" s="10">
        <f>D33+D35+D34</f>
        <v>18.78</v>
      </c>
      <c r="E36" s="10">
        <f>E33+E35+E34</f>
        <v>18.239999999999998</v>
      </c>
      <c r="F36" s="10">
        <f>F33+F35+F34</f>
        <v>57.87</v>
      </c>
      <c r="G36" s="10">
        <f>G33+G35+G34</f>
        <v>481.54</v>
      </c>
      <c r="H36" s="10">
        <f>H33+H35+H34</f>
        <v>2.8600000000000003</v>
      </c>
      <c r="I36" s="10"/>
    </row>
    <row r="37" spans="1:9" ht="15.75" customHeight="1" x14ac:dyDescent="0.25">
      <c r="A37" s="11"/>
      <c r="B37" s="22" t="s">
        <v>22</v>
      </c>
      <c r="C37" s="5"/>
      <c r="D37" s="23">
        <f>D12+D15+D29+D36</f>
        <v>18.78</v>
      </c>
      <c r="E37" s="23">
        <f>E12+E15+E29+E36</f>
        <v>18.239999999999998</v>
      </c>
      <c r="F37" s="23">
        <f>F12+F15+F29+F36</f>
        <v>57.87</v>
      </c>
      <c r="G37" s="23">
        <f>G12+G15+G29+G36</f>
        <v>481.54</v>
      </c>
      <c r="H37" s="23">
        <f>H12+H15+H29+H36</f>
        <v>2.8600000000000003</v>
      </c>
      <c r="I37" s="23"/>
    </row>
    <row r="38" spans="1:9" ht="13.5" customHeight="1" x14ac:dyDescent="0.25">
      <c r="A38" s="126"/>
      <c r="B38" s="126"/>
      <c r="C38" s="126"/>
      <c r="D38" s="126"/>
      <c r="E38" s="126"/>
      <c r="F38" s="126"/>
      <c r="G38" s="126"/>
      <c r="H38" s="126"/>
      <c r="I38" s="126"/>
    </row>
    <row r="39" spans="1:9" ht="15" customHeight="1" x14ac:dyDescent="0.25">
      <c r="A39" s="119" t="s">
        <v>23</v>
      </c>
      <c r="B39" s="119"/>
      <c r="C39" s="119"/>
      <c r="D39" s="119"/>
      <c r="E39" s="119"/>
      <c r="F39" s="119"/>
      <c r="G39" s="119"/>
      <c r="H39" s="119"/>
      <c r="I39" s="119"/>
    </row>
    <row r="40" spans="1:9" ht="27" customHeight="1" x14ac:dyDescent="0.25">
      <c r="A40" s="119" t="s">
        <v>24</v>
      </c>
      <c r="B40" s="119"/>
      <c r="C40" s="119"/>
      <c r="D40" s="119"/>
      <c r="E40" s="119"/>
      <c r="F40" s="119"/>
      <c r="G40" s="119"/>
      <c r="H40" s="119"/>
      <c r="I40" s="119"/>
    </row>
    <row r="41" spans="1:9" ht="15.75" customHeight="1" x14ac:dyDescent="0.25">
      <c r="A41" s="120" t="s">
        <v>2</v>
      </c>
      <c r="B41" s="120"/>
      <c r="C41" s="120"/>
      <c r="D41" s="120"/>
      <c r="E41" s="120"/>
      <c r="F41" s="120"/>
      <c r="G41" s="120"/>
      <c r="H41" s="120"/>
      <c r="I41" s="120"/>
    </row>
    <row r="42" spans="1:9" ht="15.75" customHeight="1" x14ac:dyDescent="0.25">
      <c r="A42" s="127" t="s">
        <v>3</v>
      </c>
      <c r="B42" s="128" t="s">
        <v>25</v>
      </c>
      <c r="C42" s="129" t="s">
        <v>26</v>
      </c>
      <c r="D42" s="130" t="s">
        <v>4</v>
      </c>
      <c r="E42" s="130"/>
      <c r="F42" s="130"/>
      <c r="G42" s="123" t="s">
        <v>27</v>
      </c>
      <c r="H42" s="121" t="s">
        <v>28</v>
      </c>
      <c r="I42" s="122" t="s">
        <v>5</v>
      </c>
    </row>
    <row r="43" spans="1:9" ht="15.75" customHeight="1" x14ac:dyDescent="0.25">
      <c r="A43" s="127"/>
      <c r="B43" s="128"/>
      <c r="C43" s="129"/>
      <c r="D43" s="123" t="s">
        <v>6</v>
      </c>
      <c r="E43" s="124" t="s">
        <v>7</v>
      </c>
      <c r="F43" s="124" t="s">
        <v>8</v>
      </c>
      <c r="G43" s="123"/>
      <c r="H43" s="121"/>
      <c r="I43" s="122"/>
    </row>
    <row r="44" spans="1:9" ht="18" customHeight="1" x14ac:dyDescent="0.25">
      <c r="A44" s="127"/>
      <c r="B44" s="128"/>
      <c r="C44" s="129"/>
      <c r="D44" s="123"/>
      <c r="E44" s="124"/>
      <c r="F44" s="124"/>
      <c r="G44" s="123"/>
      <c r="H44" s="13" t="s">
        <v>29</v>
      </c>
      <c r="I44" s="13"/>
    </row>
    <row r="45" spans="1:9" ht="13.5" customHeight="1" x14ac:dyDescent="0.25">
      <c r="A45" s="117" t="s">
        <v>30</v>
      </c>
      <c r="B45" s="117"/>
      <c r="C45" s="117"/>
      <c r="D45" s="117"/>
      <c r="E45" s="117"/>
      <c r="F45" s="117"/>
      <c r="G45" s="117"/>
      <c r="H45" s="117"/>
      <c r="I45" s="117"/>
    </row>
    <row r="46" spans="1:9" ht="24" x14ac:dyDescent="0.25">
      <c r="A46" s="11"/>
      <c r="B46" s="4" t="s">
        <v>31</v>
      </c>
      <c r="C46" s="5">
        <v>200</v>
      </c>
      <c r="D46" s="5">
        <v>4.5</v>
      </c>
      <c r="E46" s="5">
        <v>7.75</v>
      </c>
      <c r="F46" s="5">
        <v>17.22</v>
      </c>
      <c r="G46" s="8">
        <v>155.4</v>
      </c>
      <c r="H46" s="7">
        <v>1.3</v>
      </c>
      <c r="I46" s="7">
        <v>281</v>
      </c>
    </row>
    <row r="47" spans="1:9" ht="13.8" x14ac:dyDescent="0.25">
      <c r="A47" s="11"/>
      <c r="B47" s="4" t="s">
        <v>32</v>
      </c>
      <c r="C47" s="5">
        <v>180</v>
      </c>
      <c r="D47" s="5">
        <v>2.8</v>
      </c>
      <c r="E47" s="5">
        <v>3.2</v>
      </c>
      <c r="F47" s="5">
        <v>16.100000000000001</v>
      </c>
      <c r="G47" s="8">
        <v>109.5</v>
      </c>
      <c r="H47" s="7">
        <v>1.3</v>
      </c>
      <c r="I47" s="7">
        <v>514</v>
      </c>
    </row>
    <row r="48" spans="1:9" x14ac:dyDescent="0.25">
      <c r="A48" s="3"/>
      <c r="B48" s="4" t="s">
        <v>33</v>
      </c>
      <c r="C48" s="25">
        <v>25</v>
      </c>
      <c r="D48" s="5">
        <v>1.58</v>
      </c>
      <c r="E48" s="5">
        <v>4.2300000000000004</v>
      </c>
      <c r="F48" s="5">
        <v>10.029999999999999</v>
      </c>
      <c r="G48" s="6">
        <v>85.45</v>
      </c>
      <c r="H48" s="7">
        <v>0</v>
      </c>
      <c r="I48" s="7">
        <v>107</v>
      </c>
    </row>
    <row r="49" spans="1:9" ht="20.25" customHeight="1" x14ac:dyDescent="0.25">
      <c r="A49" s="11"/>
      <c r="B49" s="9" t="s">
        <v>9</v>
      </c>
      <c r="C49" s="5"/>
      <c r="D49" s="10">
        <f>D46+D47+D48</f>
        <v>8.879999999999999</v>
      </c>
      <c r="E49" s="10">
        <f>E46+E47+E48</f>
        <v>15.18</v>
      </c>
      <c r="F49" s="10">
        <f>F46+F47+F48</f>
        <v>43.35</v>
      </c>
      <c r="G49" s="10">
        <f>G46+G47+G48</f>
        <v>350.34999999999997</v>
      </c>
      <c r="H49" s="10">
        <f>H46+H47+H48</f>
        <v>2.6</v>
      </c>
      <c r="I49" s="10"/>
    </row>
    <row r="50" spans="1:9" ht="27" customHeight="1" x14ac:dyDescent="0.25">
      <c r="A50" s="117" t="s">
        <v>10</v>
      </c>
      <c r="B50" s="117"/>
      <c r="C50" s="117"/>
      <c r="D50" s="117"/>
      <c r="E50" s="117"/>
      <c r="F50" s="117"/>
      <c r="G50" s="117"/>
      <c r="H50" s="117"/>
      <c r="I50" s="117"/>
    </row>
    <row r="51" spans="1:9" ht="29.25" customHeight="1" x14ac:dyDescent="0.25">
      <c r="A51" s="11"/>
      <c r="B51" s="4" t="s">
        <v>34</v>
      </c>
      <c r="C51" s="5">
        <v>200</v>
      </c>
      <c r="D51" s="5">
        <v>1</v>
      </c>
      <c r="E51" s="5">
        <v>0</v>
      </c>
      <c r="F51" s="5">
        <v>18.2</v>
      </c>
      <c r="G51" s="8">
        <v>76</v>
      </c>
      <c r="H51" s="7">
        <v>4</v>
      </c>
      <c r="I51" s="7"/>
    </row>
    <row r="52" spans="1:9" ht="16.5" customHeight="1" x14ac:dyDescent="0.25">
      <c r="A52" s="11"/>
      <c r="B52" s="12" t="s">
        <v>9</v>
      </c>
      <c r="C52" s="13"/>
      <c r="D52" s="14">
        <f>D51</f>
        <v>1</v>
      </c>
      <c r="E52" s="14">
        <f>E51</f>
        <v>0</v>
      </c>
      <c r="F52" s="14">
        <f>F51</f>
        <v>18.2</v>
      </c>
      <c r="G52" s="14">
        <f>G51</f>
        <v>76</v>
      </c>
      <c r="H52" s="14">
        <f>H51</f>
        <v>4</v>
      </c>
      <c r="I52" s="14"/>
    </row>
    <row r="53" spans="1:9" ht="17.25" customHeight="1" x14ac:dyDescent="0.25">
      <c r="A53" s="117" t="s">
        <v>12</v>
      </c>
      <c r="B53" s="117"/>
      <c r="C53" s="117"/>
      <c r="D53" s="117"/>
      <c r="E53" s="117"/>
      <c r="F53" s="117"/>
      <c r="G53" s="117"/>
      <c r="H53" s="117"/>
      <c r="I53" s="117"/>
    </row>
    <row r="54" spans="1:9" ht="27" customHeight="1" x14ac:dyDescent="0.25">
      <c r="A54" s="11"/>
      <c r="B54" s="4" t="s">
        <v>35</v>
      </c>
      <c r="C54" s="5">
        <v>40</v>
      </c>
      <c r="D54" s="5">
        <v>0.44</v>
      </c>
      <c r="E54" s="5">
        <v>0</v>
      </c>
      <c r="F54" s="5">
        <v>0.67</v>
      </c>
      <c r="G54" s="8">
        <v>7.87</v>
      </c>
      <c r="H54" s="13">
        <v>6.7</v>
      </c>
      <c r="I54" s="13"/>
    </row>
    <row r="55" spans="1:9" ht="13.8" x14ac:dyDescent="0.25">
      <c r="A55" s="11"/>
      <c r="B55" s="4" t="s">
        <v>36</v>
      </c>
      <c r="C55" s="5">
        <v>200</v>
      </c>
      <c r="D55" s="5">
        <v>2.4700000000000002</v>
      </c>
      <c r="E55" s="5">
        <v>2.78</v>
      </c>
      <c r="F55" s="5">
        <v>19.649999999999999</v>
      </c>
      <c r="G55" s="8">
        <v>129.54</v>
      </c>
      <c r="H55" s="13">
        <v>12.5</v>
      </c>
      <c r="I55" s="13">
        <v>169</v>
      </c>
    </row>
    <row r="56" spans="1:9" ht="13.8" x14ac:dyDescent="0.25">
      <c r="A56" s="26"/>
      <c r="B56" s="4" t="s">
        <v>37</v>
      </c>
      <c r="C56" s="5">
        <v>180</v>
      </c>
      <c r="D56" s="5">
        <v>12.34</v>
      </c>
      <c r="E56" s="5">
        <v>14.3</v>
      </c>
      <c r="F56" s="5">
        <v>19.579999999999998</v>
      </c>
      <c r="G56" s="13">
        <v>258.7</v>
      </c>
      <c r="H56" s="7">
        <v>28.2</v>
      </c>
      <c r="I56" s="7">
        <v>379</v>
      </c>
    </row>
    <row r="57" spans="1:9" ht="13.8" x14ac:dyDescent="0.25">
      <c r="A57" s="11"/>
      <c r="B57" s="4" t="s">
        <v>222</v>
      </c>
      <c r="C57" s="5">
        <v>180</v>
      </c>
      <c r="D57" s="5">
        <v>0.18</v>
      </c>
      <c r="E57" s="5">
        <v>0.18</v>
      </c>
      <c r="F57" s="5">
        <v>14.4</v>
      </c>
      <c r="G57" s="8">
        <v>58.2</v>
      </c>
      <c r="H57" s="7">
        <v>5.86</v>
      </c>
      <c r="I57" s="7">
        <v>212</v>
      </c>
    </row>
    <row r="58" spans="1:9" ht="27" customHeight="1" x14ac:dyDescent="0.25">
      <c r="A58" s="11"/>
      <c r="B58" s="4" t="s">
        <v>39</v>
      </c>
      <c r="C58" s="5">
        <v>40</v>
      </c>
      <c r="D58" s="5">
        <v>3.04</v>
      </c>
      <c r="E58" s="5">
        <v>0.32</v>
      </c>
      <c r="F58" s="5">
        <v>19.440000000000001</v>
      </c>
      <c r="G58" s="8">
        <v>95.2</v>
      </c>
      <c r="H58" s="7">
        <v>0</v>
      </c>
      <c r="I58" s="7"/>
    </row>
    <row r="59" spans="1:9" ht="24.75" customHeight="1" x14ac:dyDescent="0.25">
      <c r="A59" s="11"/>
      <c r="B59" s="4" t="s">
        <v>16</v>
      </c>
      <c r="C59" s="5">
        <v>37</v>
      </c>
      <c r="D59" s="5">
        <v>1.81</v>
      </c>
      <c r="E59" s="5">
        <v>0.37</v>
      </c>
      <c r="F59" s="5">
        <v>17</v>
      </c>
      <c r="G59" s="8">
        <v>81.400000000000006</v>
      </c>
      <c r="H59" s="7">
        <v>0</v>
      </c>
      <c r="I59" s="7"/>
    </row>
    <row r="60" spans="1:9" ht="15" customHeight="1" x14ac:dyDescent="0.25">
      <c r="A60" s="11"/>
      <c r="B60" s="27"/>
      <c r="C60" s="5"/>
      <c r="D60" s="5"/>
      <c r="E60" s="5"/>
      <c r="F60" s="5"/>
      <c r="G60" s="5"/>
      <c r="H60" s="5"/>
      <c r="I60" s="5"/>
    </row>
    <row r="61" spans="1:9" ht="13.8" x14ac:dyDescent="0.25">
      <c r="A61" s="16"/>
      <c r="B61" s="22" t="s">
        <v>9</v>
      </c>
      <c r="C61" s="5"/>
      <c r="D61" s="10">
        <f>D54+D55+D56+D57+D58+D59+D60</f>
        <v>20.279999999999998</v>
      </c>
      <c r="E61" s="10">
        <f>E54+E55+E56+E57+E58+E59+E60</f>
        <v>17.950000000000003</v>
      </c>
      <c r="F61" s="10">
        <f>F54+F55+F56+F57+F58+F59+F60</f>
        <v>90.74</v>
      </c>
      <c r="G61" s="10">
        <f>G54+G55+G56+G57+G58+G59+G60</f>
        <v>630.91</v>
      </c>
      <c r="H61" s="10">
        <f>H54+H55+H56+H57+H58+H59+H60</f>
        <v>53.26</v>
      </c>
      <c r="I61" s="10"/>
    </row>
    <row r="62" spans="1:9" ht="13.5" customHeight="1" x14ac:dyDescent="0.25">
      <c r="A62" s="118" t="s">
        <v>40</v>
      </c>
      <c r="B62" s="118"/>
      <c r="C62" s="118"/>
      <c r="D62" s="118"/>
      <c r="E62" s="118"/>
      <c r="F62" s="118"/>
      <c r="G62" s="118"/>
      <c r="H62" s="118"/>
      <c r="I62" s="118"/>
    </row>
    <row r="63" spans="1:9" ht="18" customHeight="1" x14ac:dyDescent="0.25">
      <c r="A63" s="11"/>
      <c r="B63" s="4" t="s">
        <v>41</v>
      </c>
      <c r="C63" s="5">
        <v>90</v>
      </c>
      <c r="D63" s="5">
        <v>2.4700000000000002</v>
      </c>
      <c r="E63" s="5">
        <v>4.66</v>
      </c>
      <c r="F63" s="5">
        <v>34.78</v>
      </c>
      <c r="G63" s="8">
        <v>200.3</v>
      </c>
      <c r="H63" s="7">
        <v>0.25</v>
      </c>
      <c r="I63" s="7">
        <v>286</v>
      </c>
    </row>
    <row r="64" spans="1:9" ht="18" customHeight="1" x14ac:dyDescent="0.25">
      <c r="A64" s="11"/>
      <c r="B64" s="4" t="s">
        <v>42</v>
      </c>
      <c r="C64" s="5">
        <v>180</v>
      </c>
      <c r="D64" s="5">
        <v>5.04</v>
      </c>
      <c r="E64" s="5">
        <v>4.5</v>
      </c>
      <c r="F64" s="5">
        <v>7.38</v>
      </c>
      <c r="G64" s="8">
        <v>151.19999999999999</v>
      </c>
      <c r="H64" s="7">
        <v>1.26</v>
      </c>
      <c r="I64" s="7"/>
    </row>
    <row r="65" spans="1:9" ht="16.5" customHeight="1" x14ac:dyDescent="0.25">
      <c r="A65" s="11"/>
      <c r="B65" s="4" t="s">
        <v>43</v>
      </c>
      <c r="C65" s="5">
        <v>24</v>
      </c>
      <c r="D65" s="5">
        <v>0.2</v>
      </c>
      <c r="E65" s="5">
        <v>0</v>
      </c>
      <c r="F65" s="5">
        <v>18.100000000000001</v>
      </c>
      <c r="G65" s="8">
        <v>78.400000000000006</v>
      </c>
      <c r="H65" s="7">
        <v>0</v>
      </c>
      <c r="I65" s="7"/>
    </row>
    <row r="66" spans="1:9" ht="27" customHeight="1" x14ac:dyDescent="0.25">
      <c r="A66" s="16"/>
      <c r="B66" s="9" t="s">
        <v>44</v>
      </c>
      <c r="C66" s="5"/>
      <c r="D66" s="28">
        <f>D63+D65+D64</f>
        <v>7.7100000000000009</v>
      </c>
      <c r="E66" s="28">
        <f>E63+E65+E64</f>
        <v>9.16</v>
      </c>
      <c r="F66" s="28">
        <f>F63+F65+F64</f>
        <v>60.260000000000005</v>
      </c>
      <c r="G66" s="28">
        <f>G63+G65+G64</f>
        <v>429.90000000000003</v>
      </c>
      <c r="H66" s="28">
        <f>H63+H65+H64</f>
        <v>1.51</v>
      </c>
      <c r="I66" s="28"/>
    </row>
    <row r="67" spans="1:9" ht="16.5" customHeight="1" x14ac:dyDescent="0.25">
      <c r="A67" s="11"/>
      <c r="B67" s="9" t="s">
        <v>45</v>
      </c>
      <c r="C67" s="5"/>
      <c r="D67" s="14">
        <f>D49+D52+D61+D66</f>
        <v>37.869999999999997</v>
      </c>
      <c r="E67" s="14">
        <f>E49+E52+E61+E66</f>
        <v>42.290000000000006</v>
      </c>
      <c r="F67" s="14">
        <f>F49+F52+F61+F66</f>
        <v>212.55</v>
      </c>
      <c r="G67" s="14">
        <f>G49+G52+G61+G66</f>
        <v>1487.16</v>
      </c>
      <c r="H67" s="14">
        <f>H49+H52+H61+H66</f>
        <v>61.37</v>
      </c>
      <c r="I67" s="14"/>
    </row>
    <row r="68" spans="1:9" ht="20.25" customHeight="1" x14ac:dyDescent="0.25">
      <c r="A68" s="119" t="s">
        <v>46</v>
      </c>
      <c r="B68" s="119"/>
      <c r="C68" s="119"/>
      <c r="D68" s="119"/>
      <c r="E68" s="119"/>
      <c r="F68" s="119"/>
      <c r="G68" s="119"/>
      <c r="H68" s="119"/>
      <c r="I68" s="119"/>
    </row>
    <row r="69" spans="1:9" ht="20.25" customHeight="1" x14ac:dyDescent="0.25">
      <c r="A69" s="119" t="s">
        <v>1</v>
      </c>
      <c r="B69" s="119"/>
      <c r="C69" s="119"/>
      <c r="D69" s="119"/>
      <c r="E69" s="119"/>
      <c r="F69" s="119"/>
      <c r="G69" s="119"/>
      <c r="H69" s="119"/>
      <c r="I69" s="119"/>
    </row>
    <row r="70" spans="1:9" ht="15.75" customHeight="1" x14ac:dyDescent="0.25">
      <c r="A70" s="120" t="s">
        <v>2</v>
      </c>
      <c r="B70" s="120"/>
      <c r="C70" s="120"/>
      <c r="D70" s="120"/>
      <c r="E70" s="120"/>
      <c r="F70" s="120"/>
      <c r="G70" s="120"/>
      <c r="H70" s="120"/>
      <c r="I70" s="120"/>
    </row>
    <row r="71" spans="1:9" ht="13.5" customHeight="1" x14ac:dyDescent="0.25">
      <c r="A71" s="117" t="s">
        <v>30</v>
      </c>
      <c r="B71" s="117"/>
      <c r="C71" s="117"/>
      <c r="D71" s="117"/>
      <c r="E71" s="117"/>
      <c r="F71" s="117"/>
      <c r="G71" s="117"/>
      <c r="H71" s="117"/>
      <c r="I71" s="117"/>
    </row>
    <row r="72" spans="1:9" ht="13.8" x14ac:dyDescent="0.25">
      <c r="A72" s="16"/>
      <c r="B72" s="4" t="s">
        <v>47</v>
      </c>
      <c r="C72" s="5">
        <v>200</v>
      </c>
      <c r="D72" s="5">
        <v>4.4000000000000004</v>
      </c>
      <c r="E72" s="5">
        <v>7</v>
      </c>
      <c r="F72" s="5">
        <v>20.22</v>
      </c>
      <c r="G72" s="8">
        <v>160.5</v>
      </c>
      <c r="H72" s="7">
        <v>1.3</v>
      </c>
      <c r="I72" s="7">
        <v>180</v>
      </c>
    </row>
    <row r="73" spans="1:9" ht="16.5" customHeight="1" x14ac:dyDescent="0.25">
      <c r="A73" s="3"/>
      <c r="B73" s="4" t="s">
        <v>48</v>
      </c>
      <c r="C73" s="5">
        <v>180</v>
      </c>
      <c r="D73" s="5">
        <v>3.92</v>
      </c>
      <c r="E73" s="5">
        <v>3.88</v>
      </c>
      <c r="F73" s="5">
        <v>16.260000000000002</v>
      </c>
      <c r="G73" s="8">
        <v>116.24</v>
      </c>
      <c r="H73" s="7">
        <v>1.56</v>
      </c>
      <c r="I73" s="7">
        <v>508</v>
      </c>
    </row>
    <row r="74" spans="1:9" ht="24" x14ac:dyDescent="0.25">
      <c r="A74" s="11"/>
      <c r="B74" s="4" t="s">
        <v>49</v>
      </c>
      <c r="C74" s="5">
        <v>37</v>
      </c>
      <c r="D74" s="5">
        <v>1.63</v>
      </c>
      <c r="E74" s="5">
        <v>4.2300000000000004</v>
      </c>
      <c r="F74" s="5">
        <v>17.829999999999998</v>
      </c>
      <c r="G74" s="8">
        <v>115.45</v>
      </c>
      <c r="H74" s="7">
        <v>0.06</v>
      </c>
      <c r="I74" s="7">
        <v>110</v>
      </c>
    </row>
    <row r="75" spans="1:9" ht="13.8" x14ac:dyDescent="0.25">
      <c r="A75" s="11"/>
      <c r="B75" s="9" t="s">
        <v>9</v>
      </c>
      <c r="C75" s="5"/>
      <c r="D75" s="10">
        <f>D72+D73+D74</f>
        <v>9.9499999999999993</v>
      </c>
      <c r="E75" s="10">
        <f>E72+E73+E74</f>
        <v>15.11</v>
      </c>
      <c r="F75" s="10">
        <f>F72+F73+F74</f>
        <v>54.31</v>
      </c>
      <c r="G75" s="10">
        <f>G72+G73+G74</f>
        <v>392.19</v>
      </c>
      <c r="H75" s="10">
        <f>H72+H73+H74</f>
        <v>2.9200000000000004</v>
      </c>
      <c r="I75" s="17"/>
    </row>
    <row r="76" spans="1:9" ht="13.8" x14ac:dyDescent="0.25">
      <c r="A76" s="11"/>
      <c r="B76" s="27"/>
      <c r="C76" s="5"/>
      <c r="D76" s="10"/>
      <c r="E76" s="10"/>
      <c r="F76" s="10"/>
      <c r="G76" s="29"/>
      <c r="H76" s="30"/>
      <c r="I76" s="30"/>
    </row>
    <row r="77" spans="1:9" ht="13.5" customHeight="1" x14ac:dyDescent="0.25">
      <c r="A77" s="117" t="s">
        <v>10</v>
      </c>
      <c r="B77" s="117"/>
      <c r="C77" s="117"/>
      <c r="D77" s="117"/>
      <c r="E77" s="117"/>
      <c r="F77" s="117"/>
      <c r="G77" s="117"/>
      <c r="H77" s="117"/>
      <c r="I77" s="117"/>
    </row>
    <row r="78" spans="1:9" ht="23.25" customHeight="1" x14ac:dyDescent="0.25">
      <c r="A78" s="11"/>
      <c r="B78" s="4" t="s">
        <v>11</v>
      </c>
      <c r="C78" s="5">
        <v>80</v>
      </c>
      <c r="D78" s="5">
        <v>0.65</v>
      </c>
      <c r="E78" s="5">
        <v>0.24</v>
      </c>
      <c r="F78" s="5">
        <v>6.53</v>
      </c>
      <c r="G78" s="8">
        <v>32.299999999999997</v>
      </c>
      <c r="H78" s="7">
        <v>30.7</v>
      </c>
      <c r="I78" s="7"/>
    </row>
    <row r="79" spans="1:9" ht="24.75" customHeight="1" x14ac:dyDescent="0.25">
      <c r="A79" s="11"/>
      <c r="B79" s="12" t="s">
        <v>9</v>
      </c>
      <c r="C79" s="13"/>
      <c r="D79" s="14">
        <f>SUM(D78:D78)</f>
        <v>0.65</v>
      </c>
      <c r="E79" s="14">
        <f>SUM(E78:E78)</f>
        <v>0.24</v>
      </c>
      <c r="F79" s="14">
        <f>SUM(F78:F78)</f>
        <v>6.53</v>
      </c>
      <c r="G79" s="14">
        <f>SUM(G78:G78)</f>
        <v>32.299999999999997</v>
      </c>
      <c r="H79" s="14">
        <f>SUM(H78:H78)</f>
        <v>30.7</v>
      </c>
      <c r="I79" s="14"/>
    </row>
    <row r="80" spans="1:9" ht="18.75" customHeight="1" x14ac:dyDescent="0.25">
      <c r="A80" s="117" t="s">
        <v>12</v>
      </c>
      <c r="B80" s="117"/>
      <c r="C80" s="117"/>
      <c r="D80" s="117"/>
      <c r="E80" s="117"/>
      <c r="F80" s="117"/>
      <c r="G80" s="117"/>
      <c r="H80" s="117"/>
      <c r="I80" s="117"/>
    </row>
    <row r="81" spans="1:9" ht="26.25" customHeight="1" x14ac:dyDescent="0.25">
      <c r="A81" s="16"/>
      <c r="B81" s="4" t="s">
        <v>50</v>
      </c>
      <c r="C81" s="5">
        <v>40</v>
      </c>
      <c r="D81" s="5">
        <v>0.72</v>
      </c>
      <c r="E81" s="5">
        <v>0</v>
      </c>
      <c r="F81" s="5">
        <v>0.88</v>
      </c>
      <c r="G81" s="8">
        <v>6.27</v>
      </c>
      <c r="H81" s="7">
        <v>12</v>
      </c>
      <c r="I81" s="7"/>
    </row>
    <row r="82" spans="1:9" ht="13.8" x14ac:dyDescent="0.25">
      <c r="A82" s="26"/>
      <c r="B82" s="4" t="s">
        <v>51</v>
      </c>
      <c r="C82" s="5">
        <v>200</v>
      </c>
      <c r="D82" s="5">
        <v>19.09</v>
      </c>
      <c r="E82" s="5">
        <v>5.68</v>
      </c>
      <c r="F82" s="5">
        <v>14.67</v>
      </c>
      <c r="G82" s="13">
        <v>128.6</v>
      </c>
      <c r="H82" s="7">
        <v>33.4</v>
      </c>
      <c r="I82" s="7">
        <v>154</v>
      </c>
    </row>
    <row r="83" spans="1:9" ht="13.8" x14ac:dyDescent="0.25">
      <c r="A83" s="11"/>
      <c r="B83" s="4" t="s">
        <v>52</v>
      </c>
      <c r="C83" s="5">
        <v>160</v>
      </c>
      <c r="D83" s="5">
        <v>19.920000000000002</v>
      </c>
      <c r="E83" s="5">
        <v>22.05</v>
      </c>
      <c r="F83" s="5">
        <v>33.869999999999997</v>
      </c>
      <c r="G83" s="8">
        <v>417</v>
      </c>
      <c r="H83" s="7">
        <v>4.37</v>
      </c>
      <c r="I83" s="7">
        <v>416</v>
      </c>
    </row>
    <row r="84" spans="1:9" ht="13.8" x14ac:dyDescent="0.25">
      <c r="A84" s="16"/>
      <c r="B84" s="4" t="s">
        <v>15</v>
      </c>
      <c r="C84" s="5">
        <v>180</v>
      </c>
      <c r="D84" s="5">
        <v>0.16200000000000001</v>
      </c>
      <c r="E84" s="5">
        <v>1.7999999999999999E-2</v>
      </c>
      <c r="F84" s="5">
        <v>11.5</v>
      </c>
      <c r="G84" s="8">
        <v>71.3</v>
      </c>
      <c r="H84" s="7">
        <v>0.15</v>
      </c>
      <c r="I84" s="7">
        <v>522</v>
      </c>
    </row>
    <row r="85" spans="1:9" ht="25.5" customHeight="1" x14ac:dyDescent="0.25">
      <c r="A85" s="11"/>
      <c r="B85" s="4" t="s">
        <v>16</v>
      </c>
      <c r="C85" s="5">
        <v>37</v>
      </c>
      <c r="D85" s="5">
        <v>1.81</v>
      </c>
      <c r="E85" s="5">
        <v>0.37</v>
      </c>
      <c r="F85" s="5">
        <v>17</v>
      </c>
      <c r="G85" s="8">
        <v>81.400000000000006</v>
      </c>
      <c r="H85" s="7">
        <v>0</v>
      </c>
      <c r="I85" s="7"/>
    </row>
    <row r="86" spans="1:9" ht="13.8" x14ac:dyDescent="0.25">
      <c r="A86" s="11"/>
      <c r="B86" s="4" t="s">
        <v>53</v>
      </c>
      <c r="C86" s="5">
        <v>40</v>
      </c>
      <c r="D86" s="5">
        <v>3.04</v>
      </c>
      <c r="E86" s="5">
        <v>0.32</v>
      </c>
      <c r="F86" s="5">
        <v>19.440000000000001</v>
      </c>
      <c r="G86" s="8">
        <v>95.2</v>
      </c>
      <c r="H86" s="7">
        <v>0</v>
      </c>
      <c r="I86" s="7"/>
    </row>
    <row r="87" spans="1:9" ht="21" customHeight="1" x14ac:dyDescent="0.25">
      <c r="A87" s="16"/>
      <c r="B87" s="9" t="s">
        <v>9</v>
      </c>
      <c r="C87" s="10"/>
      <c r="D87" s="14">
        <f>D81+D82+D83+D84+D85+D86</f>
        <v>44.742000000000004</v>
      </c>
      <c r="E87" s="14">
        <f>E81+E82+E83+E84+E85+E86</f>
        <v>28.438000000000002</v>
      </c>
      <c r="F87" s="10">
        <f>F81+F82+F83+F84+F85+F86</f>
        <v>97.36</v>
      </c>
      <c r="G87" s="10">
        <f>G81+G82+G83+G84+G85+G86</f>
        <v>799.77</v>
      </c>
      <c r="H87" s="10">
        <f>H81+H82+H83+H84+H85+H86</f>
        <v>49.919999999999995</v>
      </c>
      <c r="I87" s="10"/>
    </row>
    <row r="88" spans="1:9" ht="22.5" customHeight="1" x14ac:dyDescent="0.25">
      <c r="A88" s="11"/>
      <c r="B88" s="9"/>
      <c r="C88" s="5"/>
      <c r="D88" s="10"/>
      <c r="E88" s="10"/>
      <c r="F88" s="10"/>
      <c r="G88" s="31"/>
      <c r="H88" s="30"/>
      <c r="I88" s="30"/>
    </row>
    <row r="89" spans="1:9" ht="19.5" customHeight="1" x14ac:dyDescent="0.25">
      <c r="A89" s="113" t="s">
        <v>40</v>
      </c>
      <c r="B89" s="113"/>
      <c r="C89" s="113"/>
      <c r="D89" s="113"/>
      <c r="E89" s="113"/>
      <c r="F89" s="113"/>
      <c r="G89" s="113"/>
      <c r="H89" s="113"/>
      <c r="I89" s="113"/>
    </row>
    <row r="90" spans="1:9" ht="18" customHeight="1" x14ac:dyDescent="0.25">
      <c r="A90" s="32"/>
      <c r="B90" s="33" t="s">
        <v>54</v>
      </c>
      <c r="C90" s="34">
        <v>110</v>
      </c>
      <c r="D90" s="34">
        <v>23.1</v>
      </c>
      <c r="E90" s="34">
        <v>17.5</v>
      </c>
      <c r="F90" s="34">
        <v>32.299999999999997</v>
      </c>
      <c r="G90" s="2">
        <v>383.3</v>
      </c>
      <c r="H90" s="35">
        <v>0.75</v>
      </c>
      <c r="I90" s="35">
        <v>329</v>
      </c>
    </row>
    <row r="91" spans="1:9" ht="20.25" customHeight="1" x14ac:dyDescent="0.25">
      <c r="A91" s="11"/>
      <c r="B91" s="4" t="s">
        <v>55</v>
      </c>
      <c r="C91" s="5">
        <v>180</v>
      </c>
      <c r="D91" s="5">
        <v>5.04</v>
      </c>
      <c r="E91" s="5">
        <v>4.5</v>
      </c>
      <c r="F91" s="5">
        <v>7.38</v>
      </c>
      <c r="G91" s="8">
        <v>151.19999999999999</v>
      </c>
      <c r="H91" s="7">
        <v>1.26</v>
      </c>
      <c r="I91" s="7"/>
    </row>
    <row r="92" spans="1:9" ht="13.5" customHeight="1" x14ac:dyDescent="0.25">
      <c r="A92" s="32"/>
      <c r="B92" s="36" t="s">
        <v>44</v>
      </c>
      <c r="C92" s="34"/>
      <c r="D92" s="37">
        <f>D90+D91</f>
        <v>28.14</v>
      </c>
      <c r="E92" s="37">
        <f>E90+E91</f>
        <v>22</v>
      </c>
      <c r="F92" s="37">
        <f>F90+F91</f>
        <v>39.68</v>
      </c>
      <c r="G92" s="37">
        <f>G90+G91</f>
        <v>534.5</v>
      </c>
      <c r="H92" s="37">
        <f>H90+H91</f>
        <v>2.0099999999999998</v>
      </c>
      <c r="I92" s="38"/>
    </row>
    <row r="93" spans="1:9" ht="13.5" customHeight="1" x14ac:dyDescent="0.25">
      <c r="A93" s="32"/>
      <c r="B93" s="36" t="s">
        <v>45</v>
      </c>
      <c r="C93" s="34"/>
      <c r="D93" s="39">
        <f>D75+D79+D87+D92</f>
        <v>83.481999999999999</v>
      </c>
      <c r="E93" s="39">
        <f>E75+E79+E87+E92</f>
        <v>65.788000000000011</v>
      </c>
      <c r="F93" s="39">
        <f>F75+F79+F87+F92</f>
        <v>197.88</v>
      </c>
      <c r="G93" s="39">
        <f>G75+G79+G87+G92</f>
        <v>1758.76</v>
      </c>
      <c r="H93" s="39">
        <f>H75+H79+H87+H92</f>
        <v>85.55</v>
      </c>
      <c r="I93" s="39"/>
    </row>
    <row r="94" spans="1:9" ht="0.75" customHeight="1" x14ac:dyDescent="0.25">
      <c r="A94" s="32"/>
      <c r="B94" s="33"/>
      <c r="C94" s="34"/>
      <c r="D94" s="40"/>
      <c r="E94" s="40"/>
      <c r="F94" s="40"/>
      <c r="G94" s="41"/>
      <c r="H94" s="42"/>
      <c r="I94" s="42"/>
    </row>
    <row r="95" spans="1:9" ht="16.5" customHeight="1" x14ac:dyDescent="0.25">
      <c r="A95" s="114" t="s">
        <v>56</v>
      </c>
      <c r="B95" s="114"/>
      <c r="C95" s="114"/>
      <c r="D95" s="114"/>
      <c r="E95" s="114"/>
      <c r="F95" s="114"/>
      <c r="G95" s="114"/>
      <c r="H95" s="114"/>
      <c r="I95" s="114"/>
    </row>
    <row r="96" spans="1:9" ht="15" customHeight="1" x14ac:dyDescent="0.25">
      <c r="A96" s="114" t="s">
        <v>1</v>
      </c>
      <c r="B96" s="114"/>
      <c r="C96" s="114"/>
      <c r="D96" s="114"/>
      <c r="E96" s="114"/>
      <c r="F96" s="114"/>
      <c r="G96" s="114"/>
      <c r="H96" s="114"/>
      <c r="I96" s="114"/>
    </row>
    <row r="97" spans="1:9" ht="15.75" customHeight="1" x14ac:dyDescent="0.25">
      <c r="A97" s="115" t="s">
        <v>2</v>
      </c>
      <c r="B97" s="115"/>
      <c r="C97" s="115"/>
      <c r="D97" s="115"/>
      <c r="E97" s="115"/>
      <c r="F97" s="115"/>
      <c r="G97" s="115"/>
      <c r="H97" s="115"/>
      <c r="I97" s="115"/>
    </row>
    <row r="98" spans="1:9" ht="13.5" customHeight="1" x14ac:dyDescent="0.25">
      <c r="A98" s="113" t="s">
        <v>30</v>
      </c>
      <c r="B98" s="113"/>
      <c r="C98" s="113"/>
      <c r="D98" s="113"/>
      <c r="E98" s="113"/>
      <c r="F98" s="113"/>
      <c r="G98" s="113"/>
      <c r="H98" s="113"/>
      <c r="I98" s="113"/>
    </row>
    <row r="99" spans="1:9" ht="14.25" customHeight="1" x14ac:dyDescent="0.25">
      <c r="A99" s="32"/>
      <c r="B99" s="33" t="s">
        <v>57</v>
      </c>
      <c r="C99" s="34">
        <v>200</v>
      </c>
      <c r="D99" s="34">
        <v>4.7300000000000004</v>
      </c>
      <c r="E99" s="34">
        <v>7.33</v>
      </c>
      <c r="F99" s="34">
        <v>19.100000000000001</v>
      </c>
      <c r="G99" s="2">
        <v>160.30000000000001</v>
      </c>
      <c r="H99" s="35">
        <v>1.3</v>
      </c>
      <c r="I99" s="35">
        <v>179</v>
      </c>
    </row>
    <row r="100" spans="1:9" ht="13.8" x14ac:dyDescent="0.25">
      <c r="A100" s="32"/>
      <c r="B100" s="33" t="s">
        <v>32</v>
      </c>
      <c r="C100" s="34">
        <v>180</v>
      </c>
      <c r="D100" s="34">
        <v>2.8</v>
      </c>
      <c r="E100" s="34">
        <v>3.2</v>
      </c>
      <c r="F100" s="34">
        <v>16.100000000000001</v>
      </c>
      <c r="G100" s="2">
        <v>109.5</v>
      </c>
      <c r="H100" s="35">
        <v>1.3</v>
      </c>
      <c r="I100" s="35">
        <v>514</v>
      </c>
    </row>
    <row r="101" spans="1:9" x14ac:dyDescent="0.25">
      <c r="A101" s="43"/>
      <c r="B101" s="33" t="s">
        <v>33</v>
      </c>
      <c r="C101" s="44" t="s">
        <v>58</v>
      </c>
      <c r="D101" s="34">
        <v>1.58</v>
      </c>
      <c r="E101" s="34">
        <v>4.2300000000000004</v>
      </c>
      <c r="F101" s="34">
        <v>10.029999999999999</v>
      </c>
      <c r="G101" s="45">
        <v>85.45</v>
      </c>
      <c r="H101" s="35">
        <v>0</v>
      </c>
      <c r="I101" s="35">
        <v>107</v>
      </c>
    </row>
    <row r="102" spans="1:9" ht="15.75" customHeight="1" x14ac:dyDescent="0.25">
      <c r="A102" s="46"/>
      <c r="B102" s="36" t="s">
        <v>9</v>
      </c>
      <c r="C102" s="34"/>
      <c r="D102" s="37">
        <f>SUM(D99:D101)</f>
        <v>9.11</v>
      </c>
      <c r="E102" s="37">
        <f>SUM(E99:E101)</f>
        <v>14.760000000000002</v>
      </c>
      <c r="F102" s="37">
        <f>SUM(F99:F101)</f>
        <v>45.230000000000004</v>
      </c>
      <c r="G102" s="37">
        <f>SUM(G99:G101)</f>
        <v>355.25</v>
      </c>
      <c r="H102" s="37">
        <f>SUM(H99:H101)</f>
        <v>2.6</v>
      </c>
      <c r="I102" s="37"/>
    </row>
    <row r="103" spans="1:9" ht="16.5" customHeight="1" x14ac:dyDescent="0.25">
      <c r="A103" s="113" t="s">
        <v>59</v>
      </c>
      <c r="B103" s="113"/>
      <c r="C103" s="113"/>
      <c r="D103" s="113"/>
      <c r="E103" s="113"/>
      <c r="F103" s="113"/>
      <c r="G103" s="113"/>
      <c r="H103" s="113"/>
      <c r="I103" s="113"/>
    </row>
    <row r="104" spans="1:9" ht="15.75" customHeight="1" x14ac:dyDescent="0.25">
      <c r="A104" s="26"/>
      <c r="B104" s="4" t="s">
        <v>34</v>
      </c>
      <c r="C104" s="5">
        <v>200</v>
      </c>
      <c r="D104" s="5">
        <v>1</v>
      </c>
      <c r="E104" s="5">
        <v>0</v>
      </c>
      <c r="F104" s="5">
        <v>18.2</v>
      </c>
      <c r="G104" s="47">
        <v>76</v>
      </c>
      <c r="H104" s="32">
        <v>4</v>
      </c>
      <c r="I104" s="42"/>
    </row>
    <row r="105" spans="1:9" ht="19.5" customHeight="1" x14ac:dyDescent="0.25">
      <c r="A105" s="48"/>
      <c r="B105" s="12" t="s">
        <v>9</v>
      </c>
      <c r="C105" s="49"/>
      <c r="D105" s="49">
        <f>D104</f>
        <v>1</v>
      </c>
      <c r="E105" s="49">
        <f>E104</f>
        <v>0</v>
      </c>
      <c r="F105" s="49">
        <f>F104</f>
        <v>18.2</v>
      </c>
      <c r="G105" s="49">
        <f>G104</f>
        <v>76</v>
      </c>
      <c r="H105" s="49">
        <f>H104</f>
        <v>4</v>
      </c>
      <c r="I105" s="49"/>
    </row>
    <row r="106" spans="1:9" ht="13.5" customHeight="1" x14ac:dyDescent="0.25">
      <c r="A106" s="113" t="s">
        <v>12</v>
      </c>
      <c r="B106" s="113"/>
      <c r="C106" s="113"/>
      <c r="D106" s="113"/>
      <c r="E106" s="113"/>
      <c r="F106" s="113"/>
      <c r="G106" s="113"/>
      <c r="H106" s="113"/>
      <c r="I106" s="113"/>
    </row>
    <row r="107" spans="1:9" ht="13.8" x14ac:dyDescent="0.25">
      <c r="A107" s="46"/>
      <c r="B107" s="33" t="s">
        <v>13</v>
      </c>
      <c r="C107" s="34">
        <v>40</v>
      </c>
      <c r="D107" s="50">
        <v>0.6</v>
      </c>
      <c r="E107" s="34">
        <v>0.04</v>
      </c>
      <c r="F107" s="34">
        <v>3.64</v>
      </c>
      <c r="G107" s="2">
        <v>16.8</v>
      </c>
      <c r="H107" s="35">
        <v>4</v>
      </c>
      <c r="I107" s="35">
        <v>434</v>
      </c>
    </row>
    <row r="108" spans="1:9" ht="13.8" x14ac:dyDescent="0.25">
      <c r="A108" s="11"/>
      <c r="B108" s="4" t="s">
        <v>60</v>
      </c>
      <c r="C108" s="5" t="s">
        <v>61</v>
      </c>
      <c r="D108" s="5">
        <v>5.04</v>
      </c>
      <c r="E108" s="5">
        <v>5.68</v>
      </c>
      <c r="F108" s="5">
        <v>28.23</v>
      </c>
      <c r="G108" s="8">
        <v>186.66</v>
      </c>
      <c r="H108" s="7">
        <v>37.9</v>
      </c>
      <c r="I108" s="7">
        <v>176</v>
      </c>
    </row>
    <row r="109" spans="1:9" ht="15" customHeight="1" x14ac:dyDescent="0.25">
      <c r="A109" s="11"/>
      <c r="B109" s="4" t="s">
        <v>223</v>
      </c>
      <c r="C109" s="5">
        <v>160</v>
      </c>
      <c r="D109" s="5">
        <v>10.82</v>
      </c>
      <c r="E109" s="5">
        <v>10.06</v>
      </c>
      <c r="F109" s="5">
        <v>9.06</v>
      </c>
      <c r="G109" s="8">
        <v>169</v>
      </c>
      <c r="H109" s="7">
        <v>60.93</v>
      </c>
      <c r="I109" s="7">
        <v>376</v>
      </c>
    </row>
    <row r="110" spans="1:9" ht="27" customHeight="1" x14ac:dyDescent="0.25">
      <c r="A110" s="11"/>
      <c r="B110" s="4" t="s">
        <v>222</v>
      </c>
      <c r="C110" s="5">
        <v>180</v>
      </c>
      <c r="D110" s="5">
        <v>0.18</v>
      </c>
      <c r="E110" s="5">
        <v>0.18</v>
      </c>
      <c r="F110" s="5">
        <v>14.4</v>
      </c>
      <c r="G110" s="8">
        <v>58.2</v>
      </c>
      <c r="H110" s="7">
        <v>5.86</v>
      </c>
      <c r="I110" s="7">
        <v>212</v>
      </c>
    </row>
    <row r="111" spans="1:9" ht="13.8" x14ac:dyDescent="0.25">
      <c r="A111" s="32"/>
      <c r="B111" s="51" t="s">
        <v>16</v>
      </c>
      <c r="C111" s="34">
        <v>37</v>
      </c>
      <c r="D111" s="34">
        <v>1.81</v>
      </c>
      <c r="E111" s="34">
        <v>0.37</v>
      </c>
      <c r="F111" s="34">
        <v>17</v>
      </c>
      <c r="G111" s="2">
        <v>81.400000000000006</v>
      </c>
      <c r="H111" s="2">
        <v>0</v>
      </c>
      <c r="I111" s="2"/>
    </row>
    <row r="112" spans="1:9" ht="13.8" x14ac:dyDescent="0.25">
      <c r="A112" s="32"/>
      <c r="B112" s="36" t="s">
        <v>9</v>
      </c>
      <c r="C112" s="37"/>
      <c r="D112" s="39">
        <f>SUM(D107:D111)</f>
        <v>18.45</v>
      </c>
      <c r="E112" s="39">
        <f>SUM(E107:E111)</f>
        <v>16.330000000000002</v>
      </c>
      <c r="F112" s="39">
        <f>SUM(F107:F111)</f>
        <v>72.33</v>
      </c>
      <c r="G112" s="39">
        <f>SUM(G107:G111)</f>
        <v>512.06000000000006</v>
      </c>
      <c r="H112" s="39">
        <f>SUM(H107:H111)</f>
        <v>108.69</v>
      </c>
      <c r="I112" s="39"/>
    </row>
    <row r="113" spans="1:9" ht="12" customHeight="1" x14ac:dyDescent="0.25">
      <c r="A113" s="113" t="s">
        <v>40</v>
      </c>
      <c r="B113" s="113"/>
      <c r="C113" s="113"/>
      <c r="D113" s="113"/>
      <c r="E113" s="113"/>
      <c r="F113" s="113"/>
      <c r="G113" s="113"/>
      <c r="H113" s="113"/>
      <c r="I113" s="113"/>
    </row>
    <row r="114" spans="1:9" ht="16.5" customHeight="1" x14ac:dyDescent="0.25">
      <c r="A114" s="32"/>
      <c r="B114" s="33" t="s">
        <v>62</v>
      </c>
      <c r="C114" s="34">
        <v>40</v>
      </c>
      <c r="D114" s="34">
        <v>5</v>
      </c>
      <c r="E114" s="34">
        <v>4.5999999999999996</v>
      </c>
      <c r="F114" s="34">
        <v>0.28000000000000003</v>
      </c>
      <c r="G114" s="2">
        <v>62.8</v>
      </c>
      <c r="H114" s="35">
        <v>0</v>
      </c>
      <c r="I114" s="35">
        <v>310</v>
      </c>
    </row>
    <row r="115" spans="1:9" ht="13.8" x14ac:dyDescent="0.25">
      <c r="A115" s="32"/>
      <c r="B115" s="33" t="s">
        <v>63</v>
      </c>
      <c r="C115" s="34">
        <v>40</v>
      </c>
      <c r="D115" s="34">
        <v>0.8</v>
      </c>
      <c r="E115" s="34">
        <v>3.6</v>
      </c>
      <c r="F115" s="34">
        <v>3.4</v>
      </c>
      <c r="G115" s="2">
        <v>48.8</v>
      </c>
      <c r="H115" s="35">
        <v>2.8</v>
      </c>
      <c r="I115" s="35"/>
    </row>
    <row r="116" spans="1:9" ht="13.8" x14ac:dyDescent="0.25">
      <c r="A116" s="32"/>
      <c r="B116" s="33" t="s">
        <v>64</v>
      </c>
      <c r="C116" s="34">
        <v>180</v>
      </c>
      <c r="D116" s="34">
        <v>0</v>
      </c>
      <c r="E116" s="34">
        <v>0</v>
      </c>
      <c r="F116" s="34">
        <v>9.98</v>
      </c>
      <c r="G116" s="45">
        <v>37.9</v>
      </c>
      <c r="H116" s="52">
        <v>0</v>
      </c>
      <c r="I116" s="52">
        <v>505</v>
      </c>
    </row>
    <row r="117" spans="1:9" ht="13.8" x14ac:dyDescent="0.25">
      <c r="A117" s="32"/>
      <c r="B117" s="33" t="s">
        <v>65</v>
      </c>
      <c r="C117" s="34">
        <v>46</v>
      </c>
      <c r="D117" s="34">
        <v>1.68</v>
      </c>
      <c r="E117" s="34">
        <v>14.92</v>
      </c>
      <c r="F117" s="34">
        <v>31.97</v>
      </c>
      <c r="G117" s="45">
        <v>261.86</v>
      </c>
      <c r="H117" s="52">
        <v>0</v>
      </c>
      <c r="I117" s="52"/>
    </row>
    <row r="118" spans="1:9" ht="15.75" customHeight="1" x14ac:dyDescent="0.25">
      <c r="A118" s="32"/>
      <c r="B118" s="33" t="s">
        <v>66</v>
      </c>
      <c r="C118" s="34">
        <v>20</v>
      </c>
      <c r="D118" s="34">
        <v>1.52</v>
      </c>
      <c r="E118" s="34">
        <v>0.16</v>
      </c>
      <c r="F118" s="34">
        <v>9.7200000000000006</v>
      </c>
      <c r="G118" s="2">
        <v>47.6</v>
      </c>
      <c r="H118" s="35">
        <v>0</v>
      </c>
      <c r="I118" s="35"/>
    </row>
    <row r="119" spans="1:9" ht="16.5" customHeight="1" x14ac:dyDescent="0.25">
      <c r="A119" s="32"/>
      <c r="B119" s="36" t="s">
        <v>9</v>
      </c>
      <c r="C119" s="34"/>
      <c r="D119" s="37">
        <f>SUM(D114:D118)</f>
        <v>9</v>
      </c>
      <c r="E119" s="37">
        <f>SUM(E114:E118)</f>
        <v>23.279999999999998</v>
      </c>
      <c r="F119" s="37">
        <f>SUM(F114:F118)</f>
        <v>55.349999999999994</v>
      </c>
      <c r="G119" s="37">
        <f>SUM(G114:G118)</f>
        <v>458.96000000000004</v>
      </c>
      <c r="H119" s="37">
        <f>SUM(H114:H118)</f>
        <v>2.8</v>
      </c>
      <c r="I119" s="37"/>
    </row>
    <row r="120" spans="1:9" ht="16.5" customHeight="1" x14ac:dyDescent="0.25">
      <c r="A120" s="32"/>
      <c r="B120" s="36" t="s">
        <v>45</v>
      </c>
      <c r="C120" s="34"/>
      <c r="D120" s="39">
        <f>D102+D105+D112+D119</f>
        <v>37.56</v>
      </c>
      <c r="E120" s="39">
        <f>E102+E105+E112+E119</f>
        <v>54.370000000000005</v>
      </c>
      <c r="F120" s="39">
        <f>F102+F105+F112+F119</f>
        <v>191.10999999999999</v>
      </c>
      <c r="G120" s="39">
        <f>G102+G105+G112+G119</f>
        <v>1402.27</v>
      </c>
      <c r="H120" s="39">
        <f>H102+H105+H112+H119</f>
        <v>118.08999999999999</v>
      </c>
      <c r="I120" s="39"/>
    </row>
    <row r="121" spans="1:9" ht="13.8" x14ac:dyDescent="0.25">
      <c r="A121" s="32"/>
      <c r="B121" s="33" t="s">
        <v>67</v>
      </c>
      <c r="C121" s="34"/>
      <c r="D121" s="40"/>
      <c r="E121" s="40"/>
      <c r="F121" s="40"/>
      <c r="G121" s="2"/>
      <c r="H121" s="42"/>
      <c r="I121" s="42"/>
    </row>
    <row r="122" spans="1:9" ht="15" customHeight="1" x14ac:dyDescent="0.25">
      <c r="A122" s="114" t="s">
        <v>68</v>
      </c>
      <c r="B122" s="114"/>
      <c r="C122" s="114"/>
      <c r="D122" s="114"/>
      <c r="E122" s="114"/>
      <c r="F122" s="114"/>
      <c r="G122" s="114"/>
      <c r="H122" s="114"/>
      <c r="I122" s="114"/>
    </row>
    <row r="123" spans="1:9" ht="15" customHeight="1" x14ac:dyDescent="0.25">
      <c r="A123" s="114" t="s">
        <v>1</v>
      </c>
      <c r="B123" s="114"/>
      <c r="C123" s="114"/>
      <c r="D123" s="114"/>
      <c r="E123" s="114"/>
      <c r="F123" s="114"/>
      <c r="G123" s="114"/>
      <c r="H123" s="114"/>
      <c r="I123" s="114"/>
    </row>
    <row r="124" spans="1:9" ht="15.75" customHeight="1" x14ac:dyDescent="0.25">
      <c r="A124" s="115" t="s">
        <v>2</v>
      </c>
      <c r="B124" s="115"/>
      <c r="C124" s="115"/>
      <c r="D124" s="115"/>
      <c r="E124" s="115"/>
      <c r="F124" s="115"/>
      <c r="G124" s="115"/>
      <c r="H124" s="115"/>
      <c r="I124" s="115"/>
    </row>
    <row r="125" spans="1:9" ht="13.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</row>
    <row r="126" spans="1:9" ht="13.5" customHeight="1" x14ac:dyDescent="0.25">
      <c r="A126" s="113" t="s">
        <v>30</v>
      </c>
      <c r="B126" s="113"/>
      <c r="C126" s="113"/>
      <c r="D126" s="113"/>
      <c r="E126" s="113"/>
      <c r="F126" s="113"/>
      <c r="G126" s="113"/>
      <c r="H126" s="113"/>
      <c r="I126" s="113"/>
    </row>
    <row r="127" spans="1:9" ht="13.8" x14ac:dyDescent="0.25">
      <c r="A127" s="16"/>
      <c r="B127" s="4" t="s">
        <v>69</v>
      </c>
      <c r="C127" s="5">
        <v>200</v>
      </c>
      <c r="D127" s="5">
        <v>4.0999999999999996</v>
      </c>
      <c r="E127" s="5">
        <v>7</v>
      </c>
      <c r="F127" s="5">
        <v>19.899999999999999</v>
      </c>
      <c r="G127" s="8">
        <v>152.61000000000001</v>
      </c>
      <c r="H127" s="7">
        <v>1.3</v>
      </c>
      <c r="I127" s="7">
        <v>277</v>
      </c>
    </row>
    <row r="128" spans="1:9" x14ac:dyDescent="0.25">
      <c r="A128" s="3"/>
      <c r="B128" s="4" t="s">
        <v>33</v>
      </c>
      <c r="C128" s="5" t="s">
        <v>58</v>
      </c>
      <c r="D128" s="5">
        <v>1.58</v>
      </c>
      <c r="E128" s="5">
        <v>4.2300000000000004</v>
      </c>
      <c r="F128" s="5">
        <v>10.029999999999999</v>
      </c>
      <c r="G128" s="6">
        <v>85.45</v>
      </c>
      <c r="H128" s="7">
        <v>0</v>
      </c>
      <c r="I128" s="7">
        <v>107</v>
      </c>
    </row>
    <row r="129" spans="1:9" ht="15.75" customHeight="1" x14ac:dyDescent="0.25">
      <c r="A129" s="11"/>
      <c r="B129" s="4" t="s">
        <v>70</v>
      </c>
      <c r="C129" s="5">
        <v>180</v>
      </c>
      <c r="D129" s="5">
        <v>2.8</v>
      </c>
      <c r="E129" s="5">
        <v>3.2</v>
      </c>
      <c r="F129" s="5">
        <v>14.68</v>
      </c>
      <c r="G129" s="8">
        <v>95.9</v>
      </c>
      <c r="H129" s="7">
        <v>1.3</v>
      </c>
      <c r="I129" s="7">
        <v>507</v>
      </c>
    </row>
    <row r="130" spans="1:9" ht="22.5" customHeight="1" x14ac:dyDescent="0.25">
      <c r="A130" s="11"/>
      <c r="B130" s="9" t="s">
        <v>9</v>
      </c>
      <c r="C130" s="5"/>
      <c r="D130" s="10">
        <f>SUM(D127:D129)</f>
        <v>8.48</v>
      </c>
      <c r="E130" s="10">
        <f>SUM(E127:E129)</f>
        <v>14.43</v>
      </c>
      <c r="F130" s="10">
        <f>SUM(F127:F129)</f>
        <v>44.61</v>
      </c>
      <c r="G130" s="10">
        <f>SUM(G127:G129)</f>
        <v>333.96000000000004</v>
      </c>
      <c r="H130" s="10">
        <f>SUM(H127:H129)</f>
        <v>2.6</v>
      </c>
      <c r="I130" s="10"/>
    </row>
    <row r="131" spans="1:9" ht="27.75" customHeight="1" x14ac:dyDescent="0.25">
      <c r="A131" s="113" t="s">
        <v>59</v>
      </c>
      <c r="B131" s="113"/>
      <c r="C131" s="113"/>
      <c r="D131" s="113"/>
      <c r="E131" s="113"/>
      <c r="F131" s="113"/>
      <c r="G131" s="113"/>
      <c r="H131" s="113"/>
      <c r="I131" s="113"/>
    </row>
    <row r="132" spans="1:9" ht="13.8" x14ac:dyDescent="0.25">
      <c r="A132" s="11"/>
      <c r="B132" s="4" t="s">
        <v>11</v>
      </c>
      <c r="C132" s="5">
        <v>80</v>
      </c>
      <c r="D132" s="5">
        <v>0.32</v>
      </c>
      <c r="E132" s="5">
        <v>0.32</v>
      </c>
      <c r="F132" s="5">
        <v>7.9</v>
      </c>
      <c r="G132" s="8">
        <v>36.299999999999997</v>
      </c>
      <c r="H132" s="7">
        <v>10.49</v>
      </c>
      <c r="I132" s="7"/>
    </row>
    <row r="133" spans="1:9" ht="24" customHeight="1" x14ac:dyDescent="0.25">
      <c r="A133" s="11"/>
      <c r="B133" s="12" t="s">
        <v>9</v>
      </c>
      <c r="C133" s="13">
        <f t="shared" ref="C133:H133" si="0">SUM(C132:C132)</f>
        <v>80</v>
      </c>
      <c r="D133" s="13">
        <f t="shared" si="0"/>
        <v>0.32</v>
      </c>
      <c r="E133" s="13">
        <f t="shared" si="0"/>
        <v>0.32</v>
      </c>
      <c r="F133" s="13">
        <f t="shared" si="0"/>
        <v>7.9</v>
      </c>
      <c r="G133" s="13">
        <f t="shared" si="0"/>
        <v>36.299999999999997</v>
      </c>
      <c r="H133" s="13">
        <f t="shared" si="0"/>
        <v>10.49</v>
      </c>
      <c r="I133" s="13"/>
    </row>
    <row r="134" spans="1:9" ht="15.75" customHeight="1" x14ac:dyDescent="0.25">
      <c r="A134" s="117" t="s">
        <v>12</v>
      </c>
      <c r="B134" s="117"/>
      <c r="C134" s="117"/>
      <c r="D134" s="117"/>
      <c r="E134" s="117"/>
      <c r="F134" s="117"/>
      <c r="G134" s="117"/>
      <c r="H134" s="117"/>
      <c r="I134" s="117"/>
    </row>
    <row r="135" spans="1:9" ht="15.75" customHeight="1" x14ac:dyDescent="0.25">
      <c r="A135" s="11"/>
      <c r="B135" s="4" t="s">
        <v>50</v>
      </c>
      <c r="C135" s="5">
        <v>40</v>
      </c>
      <c r="D135" s="5">
        <v>0.32</v>
      </c>
      <c r="E135" s="5">
        <v>0</v>
      </c>
      <c r="F135" s="5">
        <v>0.47</v>
      </c>
      <c r="G135" s="8">
        <v>4.9000000000000004</v>
      </c>
      <c r="H135" s="7">
        <v>2.7</v>
      </c>
      <c r="I135" s="7"/>
    </row>
    <row r="136" spans="1:9" ht="15.75" customHeight="1" x14ac:dyDescent="0.25">
      <c r="A136" s="26"/>
      <c r="B136" s="4" t="s">
        <v>71</v>
      </c>
      <c r="C136" s="5">
        <v>200</v>
      </c>
      <c r="D136" s="5">
        <v>11.62</v>
      </c>
      <c r="E136" s="5">
        <v>9.1999999999999993</v>
      </c>
      <c r="F136" s="5">
        <v>17.100000000000001</v>
      </c>
      <c r="G136" s="13">
        <v>200</v>
      </c>
      <c r="H136" s="7">
        <v>22</v>
      </c>
      <c r="I136" s="7">
        <v>164</v>
      </c>
    </row>
    <row r="137" spans="1:9" ht="26.25" customHeight="1" x14ac:dyDescent="0.25">
      <c r="A137" s="11"/>
      <c r="B137" s="4" t="s">
        <v>224</v>
      </c>
      <c r="C137" s="5">
        <v>80</v>
      </c>
      <c r="D137" s="5">
        <v>12.78</v>
      </c>
      <c r="E137" s="5">
        <v>13.4</v>
      </c>
      <c r="F137" s="5">
        <v>8.26</v>
      </c>
      <c r="G137" s="8">
        <v>204.8</v>
      </c>
      <c r="H137" s="7">
        <v>1.2</v>
      </c>
      <c r="I137" s="7">
        <v>400</v>
      </c>
    </row>
    <row r="138" spans="1:9" ht="13.8" x14ac:dyDescent="0.25">
      <c r="A138" s="11"/>
      <c r="B138" s="4" t="s">
        <v>72</v>
      </c>
      <c r="C138" s="5">
        <v>150</v>
      </c>
      <c r="D138" s="5">
        <v>3.61</v>
      </c>
      <c r="E138" s="5">
        <v>4.3</v>
      </c>
      <c r="F138" s="5">
        <v>17.34</v>
      </c>
      <c r="G138" s="8">
        <v>122</v>
      </c>
      <c r="H138" s="7">
        <v>41.9</v>
      </c>
      <c r="I138" s="7">
        <v>211</v>
      </c>
    </row>
    <row r="139" spans="1:9" ht="13.8" x14ac:dyDescent="0.25">
      <c r="A139" s="11"/>
      <c r="B139" s="4" t="s">
        <v>73</v>
      </c>
      <c r="C139" s="5">
        <v>180</v>
      </c>
      <c r="D139" s="5">
        <v>0.28999999999999998</v>
      </c>
      <c r="E139" s="5">
        <v>0.14000000000000001</v>
      </c>
      <c r="F139" s="5">
        <v>14</v>
      </c>
      <c r="G139" s="8">
        <v>57</v>
      </c>
      <c r="H139" s="7">
        <v>16.399999999999999</v>
      </c>
      <c r="I139" s="7">
        <v>524</v>
      </c>
    </row>
    <row r="140" spans="1:9" ht="13.8" x14ac:dyDescent="0.25">
      <c r="A140" s="11"/>
      <c r="B140" s="4" t="s">
        <v>16</v>
      </c>
      <c r="C140" s="5">
        <v>37</v>
      </c>
      <c r="D140" s="5">
        <v>1.81</v>
      </c>
      <c r="E140" s="5">
        <v>0.37</v>
      </c>
      <c r="F140" s="5">
        <v>17</v>
      </c>
      <c r="G140" s="8">
        <v>81.400000000000006</v>
      </c>
      <c r="H140" s="7">
        <v>0</v>
      </c>
      <c r="I140" s="7"/>
    </row>
    <row r="141" spans="1:9" ht="14.25" customHeight="1" x14ac:dyDescent="0.25">
      <c r="A141" s="11"/>
      <c r="B141" s="4" t="s">
        <v>17</v>
      </c>
      <c r="C141" s="5">
        <v>40</v>
      </c>
      <c r="D141" s="5">
        <v>3.04</v>
      </c>
      <c r="E141" s="5">
        <v>0.32</v>
      </c>
      <c r="F141" s="5">
        <v>19.440000000000001</v>
      </c>
      <c r="G141" s="8">
        <v>95.2</v>
      </c>
      <c r="H141" s="7">
        <v>0</v>
      </c>
      <c r="I141" s="7"/>
    </row>
    <row r="142" spans="1:9" ht="19.5" customHeight="1" x14ac:dyDescent="0.25">
      <c r="A142" s="11"/>
      <c r="B142" s="9" t="s">
        <v>9</v>
      </c>
      <c r="C142" s="5"/>
      <c r="D142" s="14">
        <f>SUM(D135:D141)</f>
        <v>33.47</v>
      </c>
      <c r="E142" s="14">
        <f>SUM(E135:E141)</f>
        <v>27.730000000000004</v>
      </c>
      <c r="F142" s="10">
        <f>SUM(F135:F141)</f>
        <v>93.61</v>
      </c>
      <c r="G142" s="10">
        <f>SUM(G135:G141)</f>
        <v>765.30000000000007</v>
      </c>
      <c r="H142" s="10">
        <f>SUM(H135:H141)</f>
        <v>84.199999999999989</v>
      </c>
      <c r="I142" s="10"/>
    </row>
    <row r="143" spans="1:9" ht="13.8" x14ac:dyDescent="0.25">
      <c r="A143" s="11"/>
      <c r="B143" s="4"/>
      <c r="C143" s="5"/>
      <c r="D143" s="10"/>
      <c r="E143" s="10"/>
      <c r="F143" s="10"/>
      <c r="G143" s="31"/>
      <c r="H143" s="30"/>
      <c r="I143" s="30"/>
    </row>
    <row r="144" spans="1:9" ht="13.5" customHeight="1" x14ac:dyDescent="0.25">
      <c r="A144" s="113" t="s">
        <v>40</v>
      </c>
      <c r="B144" s="113"/>
      <c r="C144" s="113"/>
      <c r="D144" s="113"/>
      <c r="E144" s="113"/>
      <c r="F144" s="113"/>
      <c r="G144" s="113"/>
      <c r="H144" s="113"/>
      <c r="I144" s="113"/>
    </row>
    <row r="145" spans="1:9" ht="15.75" customHeight="1" x14ac:dyDescent="0.25">
      <c r="A145" s="11"/>
      <c r="B145" s="4" t="s">
        <v>74</v>
      </c>
      <c r="C145" s="5">
        <v>110</v>
      </c>
      <c r="D145" s="5">
        <v>10.78</v>
      </c>
      <c r="E145" s="5">
        <v>11.46</v>
      </c>
      <c r="F145" s="5">
        <v>31.22</v>
      </c>
      <c r="G145" s="8">
        <v>281</v>
      </c>
      <c r="H145" s="7">
        <v>0.24</v>
      </c>
      <c r="I145" s="7">
        <v>339</v>
      </c>
    </row>
    <row r="146" spans="1:9" ht="13.8" x14ac:dyDescent="0.25">
      <c r="A146" s="11"/>
      <c r="B146" s="4" t="s">
        <v>55</v>
      </c>
      <c r="C146" s="5">
        <v>180</v>
      </c>
      <c r="D146" s="5">
        <v>5.04</v>
      </c>
      <c r="E146" s="5">
        <v>4.5</v>
      </c>
      <c r="F146" s="5">
        <v>7.38</v>
      </c>
      <c r="G146" s="8">
        <v>151.19999999999999</v>
      </c>
      <c r="H146" s="7">
        <v>1.26</v>
      </c>
      <c r="I146" s="7"/>
    </row>
    <row r="147" spans="1:9" ht="13.8" x14ac:dyDescent="0.25">
      <c r="A147" s="11"/>
      <c r="B147" s="9" t="s">
        <v>9</v>
      </c>
      <c r="C147" s="5"/>
      <c r="D147" s="10">
        <f>SUM(D145:D146)</f>
        <v>15.82</v>
      </c>
      <c r="E147" s="23">
        <f>SUM(E145:E146)</f>
        <v>15.96</v>
      </c>
      <c r="F147" s="23">
        <f>SUM(F145:F146)</f>
        <v>38.6</v>
      </c>
      <c r="G147" s="17">
        <f>SUM(G145:G146)</f>
        <v>432.2</v>
      </c>
      <c r="H147" s="17">
        <f>SUM(H145:H146)</f>
        <v>1.5</v>
      </c>
      <c r="I147" s="53"/>
    </row>
    <row r="148" spans="1:9" ht="13.8" x14ac:dyDescent="0.25">
      <c r="A148" s="11"/>
      <c r="B148" s="9" t="s">
        <v>45</v>
      </c>
      <c r="C148" s="5"/>
      <c r="D148" s="14">
        <f>D130+D133+D142+D147</f>
        <v>58.089999999999996</v>
      </c>
      <c r="E148" s="14">
        <f>E130+E133+E142+E147</f>
        <v>58.440000000000005</v>
      </c>
      <c r="F148" s="10">
        <f>F130+F133+F142+F147</f>
        <v>184.72</v>
      </c>
      <c r="G148" s="10">
        <f>G130+G133+G142+G147</f>
        <v>1567.7600000000002</v>
      </c>
      <c r="H148" s="10">
        <f>H130+H133+H142+H147</f>
        <v>98.789999999999992</v>
      </c>
      <c r="I148" s="10"/>
    </row>
    <row r="149" spans="1:9" ht="13.8" x14ac:dyDescent="0.25">
      <c r="A149" s="32"/>
      <c r="B149" s="33" t="s">
        <v>75</v>
      </c>
      <c r="C149" s="34"/>
      <c r="D149" s="40"/>
      <c r="E149" s="40"/>
      <c r="F149" s="40"/>
      <c r="G149" s="2"/>
      <c r="H149" s="42"/>
      <c r="I149" s="42"/>
    </row>
    <row r="150" spans="1:9" ht="15" customHeight="1" x14ac:dyDescent="0.25">
      <c r="A150" s="114" t="s">
        <v>76</v>
      </c>
      <c r="B150" s="114"/>
      <c r="C150" s="114"/>
      <c r="D150" s="114"/>
      <c r="E150" s="114"/>
      <c r="F150" s="114"/>
      <c r="G150" s="114"/>
      <c r="H150" s="114"/>
      <c r="I150" s="114"/>
    </row>
    <row r="151" spans="1:9" ht="15" customHeight="1" x14ac:dyDescent="0.25">
      <c r="A151" s="114" t="s">
        <v>77</v>
      </c>
      <c r="B151" s="114"/>
      <c r="C151" s="114"/>
      <c r="D151" s="114"/>
      <c r="E151" s="114"/>
      <c r="F151" s="114"/>
      <c r="G151" s="114"/>
      <c r="H151" s="114"/>
      <c r="I151" s="114"/>
    </row>
    <row r="152" spans="1:9" ht="27.75" customHeight="1" x14ac:dyDescent="0.25">
      <c r="A152" s="115" t="s">
        <v>2</v>
      </c>
      <c r="B152" s="115"/>
      <c r="C152" s="115"/>
      <c r="D152" s="115"/>
      <c r="E152" s="115"/>
      <c r="F152" s="115"/>
      <c r="G152" s="115"/>
      <c r="H152" s="115"/>
      <c r="I152" s="115"/>
    </row>
    <row r="153" spans="1:9" ht="15" customHeight="1" x14ac:dyDescent="0.25">
      <c r="A153" s="116"/>
      <c r="B153" s="116"/>
      <c r="C153" s="116"/>
      <c r="D153" s="116"/>
      <c r="E153" s="116"/>
      <c r="F153" s="116"/>
      <c r="G153" s="116"/>
      <c r="H153" s="116"/>
      <c r="I153" s="116"/>
    </row>
    <row r="154" spans="1:9" ht="13.5" customHeight="1" x14ac:dyDescent="0.25">
      <c r="A154" s="113" t="s">
        <v>30</v>
      </c>
      <c r="B154" s="113"/>
      <c r="C154" s="113"/>
      <c r="D154" s="113"/>
      <c r="E154" s="113"/>
      <c r="F154" s="113"/>
      <c r="G154" s="113"/>
      <c r="H154" s="113"/>
      <c r="I154" s="113"/>
    </row>
    <row r="155" spans="1:9" ht="23.25" customHeight="1" x14ac:dyDescent="0.25">
      <c r="A155" s="11"/>
      <c r="B155" s="4" t="s">
        <v>78</v>
      </c>
      <c r="C155" s="5">
        <v>52</v>
      </c>
      <c r="D155" s="5">
        <v>7.8</v>
      </c>
      <c r="E155" s="5">
        <v>6.14</v>
      </c>
      <c r="F155" s="5">
        <v>0</v>
      </c>
      <c r="G155" s="8">
        <v>104</v>
      </c>
      <c r="H155" s="7">
        <v>0</v>
      </c>
      <c r="I155" s="7">
        <v>405</v>
      </c>
    </row>
    <row r="156" spans="1:9" ht="15" customHeight="1" x14ac:dyDescent="0.25">
      <c r="A156" s="11"/>
      <c r="B156" s="4" t="s">
        <v>79</v>
      </c>
      <c r="C156" s="5" t="s">
        <v>80</v>
      </c>
      <c r="D156" s="5">
        <v>3.16</v>
      </c>
      <c r="E156" s="5">
        <v>3.96</v>
      </c>
      <c r="F156" s="5">
        <v>20.98</v>
      </c>
      <c r="G156" s="8">
        <v>134.15</v>
      </c>
      <c r="H156" s="7">
        <v>0</v>
      </c>
      <c r="I156" s="7">
        <v>432</v>
      </c>
    </row>
    <row r="157" spans="1:9" ht="15" customHeight="1" x14ac:dyDescent="0.25">
      <c r="A157" s="11"/>
      <c r="B157" s="4" t="s">
        <v>66</v>
      </c>
      <c r="C157" s="5">
        <v>20</v>
      </c>
      <c r="D157" s="5">
        <v>1.54</v>
      </c>
      <c r="E157" s="5">
        <v>0.6</v>
      </c>
      <c r="F157" s="5">
        <v>9.9600000000000009</v>
      </c>
      <c r="G157" s="8">
        <v>52.4</v>
      </c>
      <c r="H157" s="7">
        <v>0</v>
      </c>
      <c r="I157" s="7"/>
    </row>
    <row r="158" spans="1:9" ht="15" customHeight="1" x14ac:dyDescent="0.25">
      <c r="A158" s="11"/>
      <c r="B158" s="4" t="s">
        <v>81</v>
      </c>
      <c r="C158" s="5">
        <v>15</v>
      </c>
      <c r="D158" s="5">
        <v>3.45</v>
      </c>
      <c r="E158" s="5">
        <v>4.3499999999999996</v>
      </c>
      <c r="F158" s="5">
        <v>0</v>
      </c>
      <c r="G158" s="8">
        <v>54</v>
      </c>
      <c r="H158" s="7">
        <v>0.24</v>
      </c>
      <c r="I158" s="7"/>
    </row>
    <row r="159" spans="1:9" ht="24" x14ac:dyDescent="0.25">
      <c r="A159" s="11"/>
      <c r="B159" s="4" t="s">
        <v>82</v>
      </c>
      <c r="C159" s="5">
        <v>180</v>
      </c>
      <c r="D159" s="5">
        <v>0.72</v>
      </c>
      <c r="E159" s="5">
        <v>0.85</v>
      </c>
      <c r="F159" s="5">
        <v>19.7</v>
      </c>
      <c r="G159" s="8">
        <v>83.5</v>
      </c>
      <c r="H159" s="7">
        <v>0.1</v>
      </c>
      <c r="I159" s="7">
        <v>512</v>
      </c>
    </row>
    <row r="160" spans="1:9" ht="13.8" x14ac:dyDescent="0.25">
      <c r="A160" s="11"/>
      <c r="B160" s="9" t="s">
        <v>83</v>
      </c>
      <c r="C160" s="10"/>
      <c r="D160" s="54">
        <f>D155+D157+D156+D159+D158</f>
        <v>16.670000000000002</v>
      </c>
      <c r="E160" s="54">
        <f>E155+E157+E156+E159+E158</f>
        <v>15.899999999999999</v>
      </c>
      <c r="F160" s="54">
        <f>F155+F157+F156+F159+F158</f>
        <v>50.64</v>
      </c>
      <c r="G160" s="54">
        <f>G155+G157+G156+G159+G158</f>
        <v>428.05</v>
      </c>
      <c r="H160" s="54">
        <f>H155+H157+H156+H159+H158</f>
        <v>0.33999999999999997</v>
      </c>
      <c r="I160" s="54"/>
    </row>
    <row r="161" spans="1:9" ht="13.5" customHeight="1" x14ac:dyDescent="0.25">
      <c r="A161" s="113" t="s">
        <v>59</v>
      </c>
      <c r="B161" s="113"/>
      <c r="C161" s="113"/>
      <c r="D161" s="113"/>
      <c r="E161" s="113"/>
      <c r="F161" s="113"/>
      <c r="G161" s="113"/>
      <c r="H161" s="113"/>
      <c r="I161" s="113"/>
    </row>
    <row r="162" spans="1:9" ht="15.75" customHeight="1" x14ac:dyDescent="0.25">
      <c r="A162" s="11"/>
      <c r="B162" s="18" t="s">
        <v>11</v>
      </c>
      <c r="C162" s="13">
        <v>80</v>
      </c>
      <c r="D162" s="13">
        <v>0.32</v>
      </c>
      <c r="E162" s="13">
        <v>0.32</v>
      </c>
      <c r="F162" s="13">
        <v>7.9</v>
      </c>
      <c r="G162" s="55">
        <v>36.299999999999997</v>
      </c>
      <c r="H162" s="30">
        <v>10.49</v>
      </c>
      <c r="I162" s="30"/>
    </row>
    <row r="163" spans="1:9" ht="15.75" customHeight="1" x14ac:dyDescent="0.25">
      <c r="A163" s="11"/>
      <c r="B163" s="12" t="s">
        <v>9</v>
      </c>
      <c r="C163" s="13"/>
      <c r="D163" s="14">
        <f>SUM(D162:D162)</f>
        <v>0.32</v>
      </c>
      <c r="E163" s="14">
        <f>SUM(E162:E162)</f>
        <v>0.32</v>
      </c>
      <c r="F163" s="14">
        <f>SUM(F162:F162)</f>
        <v>7.9</v>
      </c>
      <c r="G163" s="14">
        <f>SUM(G162:G162)</f>
        <v>36.299999999999997</v>
      </c>
      <c r="H163" s="14">
        <f>SUM(H162:H162)</f>
        <v>10.49</v>
      </c>
      <c r="I163" s="14"/>
    </row>
    <row r="164" spans="1:9" ht="15.75" customHeight="1" x14ac:dyDescent="0.25">
      <c r="A164" s="113" t="s">
        <v>12</v>
      </c>
      <c r="B164" s="113"/>
      <c r="C164" s="113"/>
      <c r="D164" s="113"/>
      <c r="E164" s="113"/>
      <c r="F164" s="113"/>
      <c r="G164" s="113"/>
      <c r="H164" s="113"/>
      <c r="I164" s="113"/>
    </row>
    <row r="165" spans="1:9" ht="13.8" x14ac:dyDescent="0.25">
      <c r="A165" s="32"/>
      <c r="B165" s="33" t="s">
        <v>13</v>
      </c>
      <c r="C165" s="34">
        <v>40</v>
      </c>
      <c r="D165" s="34">
        <v>0.6</v>
      </c>
      <c r="E165" s="34">
        <v>0.04</v>
      </c>
      <c r="F165" s="34">
        <v>3.64</v>
      </c>
      <c r="G165" s="2">
        <v>16.8</v>
      </c>
      <c r="H165" s="56">
        <v>4</v>
      </c>
      <c r="I165" s="56">
        <v>434</v>
      </c>
    </row>
    <row r="166" spans="1:9" ht="13.8" x14ac:dyDescent="0.25">
      <c r="A166" s="32"/>
      <c r="B166" s="33" t="s">
        <v>84</v>
      </c>
      <c r="C166" s="34">
        <v>200</v>
      </c>
      <c r="D166" s="34">
        <v>39.72</v>
      </c>
      <c r="E166" s="34">
        <v>7.33</v>
      </c>
      <c r="F166" s="34">
        <v>11.12</v>
      </c>
      <c r="G166" s="2">
        <v>166.17</v>
      </c>
      <c r="H166" s="35">
        <v>13.4</v>
      </c>
      <c r="I166" s="35">
        <v>166</v>
      </c>
    </row>
    <row r="167" spans="1:9" ht="13.8" x14ac:dyDescent="0.25">
      <c r="A167" s="32"/>
      <c r="B167" s="33" t="s">
        <v>225</v>
      </c>
      <c r="C167" s="34">
        <v>70</v>
      </c>
      <c r="D167" s="34">
        <v>9.14</v>
      </c>
      <c r="E167" s="34">
        <v>11.53</v>
      </c>
      <c r="F167" s="34">
        <v>2.11</v>
      </c>
      <c r="G167" s="2">
        <v>148.30000000000001</v>
      </c>
      <c r="H167" s="35">
        <v>3</v>
      </c>
      <c r="I167" s="35">
        <v>378</v>
      </c>
    </row>
    <row r="168" spans="1:9" ht="17.25" customHeight="1" x14ac:dyDescent="0.25">
      <c r="A168" s="32"/>
      <c r="B168" s="33" t="s">
        <v>14</v>
      </c>
      <c r="C168" s="34">
        <v>60</v>
      </c>
      <c r="D168" s="34">
        <v>1.61</v>
      </c>
      <c r="E168" s="34">
        <v>2.77</v>
      </c>
      <c r="F168" s="34">
        <v>10.48</v>
      </c>
      <c r="G168" s="2">
        <v>76</v>
      </c>
      <c r="H168" s="35">
        <v>12.18</v>
      </c>
      <c r="I168" s="35">
        <v>441</v>
      </c>
    </row>
    <row r="169" spans="1:9" ht="13.8" x14ac:dyDescent="0.25">
      <c r="A169" s="32"/>
      <c r="B169" s="33" t="s">
        <v>86</v>
      </c>
      <c r="C169" s="34">
        <v>70</v>
      </c>
      <c r="D169" s="34">
        <v>1.6</v>
      </c>
      <c r="E169" s="34">
        <v>4.07</v>
      </c>
      <c r="F169" s="34">
        <v>5.29</v>
      </c>
      <c r="G169" s="2">
        <v>63.76</v>
      </c>
      <c r="H169" s="35">
        <v>31.92</v>
      </c>
      <c r="I169" s="35">
        <v>435</v>
      </c>
    </row>
    <row r="170" spans="1:9" ht="13.8" x14ac:dyDescent="0.25">
      <c r="A170" s="32"/>
      <c r="B170" s="33" t="s">
        <v>15</v>
      </c>
      <c r="C170" s="34">
        <v>180</v>
      </c>
      <c r="D170" s="34">
        <v>0.16200000000000001</v>
      </c>
      <c r="E170" s="34">
        <v>1.7999999999999999E-2</v>
      </c>
      <c r="F170" s="34">
        <v>11.5</v>
      </c>
      <c r="G170" s="2">
        <v>71.3</v>
      </c>
      <c r="H170" s="35">
        <v>0.15</v>
      </c>
      <c r="I170" s="35">
        <v>522</v>
      </c>
    </row>
    <row r="171" spans="1:9" ht="13.8" x14ac:dyDescent="0.25">
      <c r="A171" s="32"/>
      <c r="B171" s="33" t="s">
        <v>16</v>
      </c>
      <c r="C171" s="34">
        <v>37</v>
      </c>
      <c r="D171" s="34">
        <v>1.81</v>
      </c>
      <c r="E171" s="34">
        <v>0.37</v>
      </c>
      <c r="F171" s="34">
        <v>17</v>
      </c>
      <c r="G171" s="2">
        <v>81.400000000000006</v>
      </c>
      <c r="H171" s="57">
        <v>0</v>
      </c>
      <c r="I171" s="57"/>
    </row>
    <row r="172" spans="1:9" ht="17.25" customHeight="1" x14ac:dyDescent="0.25">
      <c r="A172" s="32"/>
      <c r="B172" s="58" t="s">
        <v>66</v>
      </c>
      <c r="C172" s="34">
        <v>40</v>
      </c>
      <c r="D172" s="34">
        <v>3.04</v>
      </c>
      <c r="E172" s="34">
        <v>0.32</v>
      </c>
      <c r="F172" s="34">
        <v>19.440000000000001</v>
      </c>
      <c r="G172" s="2">
        <v>95.2</v>
      </c>
      <c r="H172" s="2">
        <v>0</v>
      </c>
      <c r="I172" s="2"/>
    </row>
    <row r="173" spans="1:9" ht="24" customHeight="1" x14ac:dyDescent="0.25">
      <c r="A173" s="32"/>
      <c r="B173" s="36" t="s">
        <v>9</v>
      </c>
      <c r="C173" s="34"/>
      <c r="D173" s="37">
        <f>D165+D166+D167+D168+D169+D170+D171+D172</f>
        <v>57.682000000000002</v>
      </c>
      <c r="E173" s="37">
        <f>E165+E166+E167+E168+E169+E170+E171+E172</f>
        <v>26.448</v>
      </c>
      <c r="F173" s="37">
        <f>F165+F166+F167+F168+F169+F170+F171+F172</f>
        <v>80.58</v>
      </c>
      <c r="G173" s="37">
        <f>G165+G166+G167+G168+G169+G170+G171+G172</f>
        <v>718.93</v>
      </c>
      <c r="H173" s="37">
        <f>H165+H166+H167+H168+H169+H170+H171+H172</f>
        <v>64.650000000000006</v>
      </c>
      <c r="I173" s="37"/>
    </row>
    <row r="174" spans="1:9" ht="18.75" customHeight="1" x14ac:dyDescent="0.25">
      <c r="A174" s="113" t="s">
        <v>40</v>
      </c>
      <c r="B174" s="113"/>
      <c r="C174" s="113"/>
      <c r="D174" s="113"/>
      <c r="E174" s="113"/>
      <c r="F174" s="113"/>
      <c r="G174" s="113"/>
      <c r="H174" s="113"/>
      <c r="I174" s="113"/>
    </row>
    <row r="175" spans="1:9" ht="18.75" customHeight="1" x14ac:dyDescent="0.25">
      <c r="A175" s="11"/>
      <c r="B175" s="4" t="s">
        <v>87</v>
      </c>
      <c r="C175" s="5">
        <v>200</v>
      </c>
      <c r="D175" s="5">
        <v>5.14</v>
      </c>
      <c r="E175" s="5">
        <v>7.5</v>
      </c>
      <c r="F175" s="5">
        <v>23.1</v>
      </c>
      <c r="G175" s="8">
        <v>179.57</v>
      </c>
      <c r="H175" s="7">
        <v>1.3</v>
      </c>
      <c r="I175" s="7">
        <v>282</v>
      </c>
    </row>
    <row r="176" spans="1:9" ht="18.75" customHeight="1" x14ac:dyDescent="0.25">
      <c r="A176" s="11"/>
      <c r="B176" s="4" t="s">
        <v>43</v>
      </c>
      <c r="C176" s="5">
        <v>24</v>
      </c>
      <c r="D176" s="5">
        <v>1.93</v>
      </c>
      <c r="E176" s="5">
        <v>3</v>
      </c>
      <c r="F176" s="5">
        <v>19.18</v>
      </c>
      <c r="G176" s="8">
        <v>112.44</v>
      </c>
      <c r="H176" s="7">
        <v>0</v>
      </c>
      <c r="I176" s="7"/>
    </row>
    <row r="177" spans="1:9" ht="18.75" customHeight="1" x14ac:dyDescent="0.25">
      <c r="A177" s="11"/>
      <c r="B177" s="27" t="s">
        <v>88</v>
      </c>
      <c r="C177" s="5">
        <v>180</v>
      </c>
      <c r="D177" s="5">
        <v>2.8</v>
      </c>
      <c r="E177" s="5">
        <v>2.5</v>
      </c>
      <c r="F177" s="5">
        <v>14.68</v>
      </c>
      <c r="G177" s="8">
        <v>95.9</v>
      </c>
      <c r="H177" s="7">
        <v>1.3</v>
      </c>
      <c r="I177" s="7">
        <v>507</v>
      </c>
    </row>
    <row r="178" spans="1:9" ht="15.75" customHeight="1" x14ac:dyDescent="0.25">
      <c r="A178" s="32"/>
      <c r="B178" s="36" t="s">
        <v>9</v>
      </c>
      <c r="C178" s="34"/>
      <c r="D178" s="37">
        <f>D175+D177+D176</f>
        <v>9.8699999999999992</v>
      </c>
      <c r="E178" s="37">
        <f>E175+E177+E176</f>
        <v>13</v>
      </c>
      <c r="F178" s="37">
        <f>F175+F177+F176</f>
        <v>56.96</v>
      </c>
      <c r="G178" s="37">
        <f>G175+G177+G176</f>
        <v>387.91</v>
      </c>
      <c r="H178" s="37">
        <f>H175+H177+H176</f>
        <v>2.6</v>
      </c>
      <c r="I178" s="37"/>
    </row>
    <row r="179" spans="1:9" ht="15.75" customHeight="1" x14ac:dyDescent="0.25">
      <c r="A179" s="32"/>
      <c r="B179" s="33"/>
      <c r="C179" s="34"/>
      <c r="D179" s="34"/>
      <c r="E179" s="34"/>
      <c r="F179" s="34"/>
      <c r="G179" s="59"/>
      <c r="H179" s="42"/>
      <c r="I179" s="42"/>
    </row>
    <row r="180" spans="1:9" ht="13.8" x14ac:dyDescent="0.25">
      <c r="A180" s="32"/>
      <c r="B180" s="36" t="s">
        <v>45</v>
      </c>
      <c r="C180" s="34"/>
      <c r="D180" s="39">
        <f>D160+D163+D173+D178</f>
        <v>84.542000000000002</v>
      </c>
      <c r="E180" s="39">
        <f>E160+E163+E173+E178</f>
        <v>55.667999999999999</v>
      </c>
      <c r="F180" s="39">
        <f>F160+F163+F173+F178</f>
        <v>196.08</v>
      </c>
      <c r="G180" s="39">
        <f>G160+G163+G173+G178</f>
        <v>1571.19</v>
      </c>
      <c r="H180" s="39">
        <f>H160+H163+H173+H178</f>
        <v>78.08</v>
      </c>
      <c r="I180" s="39"/>
    </row>
    <row r="181" spans="1:9" ht="15" customHeight="1" x14ac:dyDescent="0.25">
      <c r="A181" s="46"/>
      <c r="B181" s="33" t="s">
        <v>67</v>
      </c>
      <c r="C181" s="34"/>
      <c r="D181" s="40"/>
      <c r="E181" s="40"/>
      <c r="F181" s="40"/>
      <c r="G181" s="2"/>
      <c r="H181" s="42"/>
      <c r="I181" s="42"/>
    </row>
    <row r="182" spans="1:9" ht="17.25" customHeight="1" x14ac:dyDescent="0.25">
      <c r="A182" s="114" t="s">
        <v>89</v>
      </c>
      <c r="B182" s="114"/>
      <c r="C182" s="114"/>
      <c r="D182" s="114"/>
      <c r="E182" s="114"/>
      <c r="F182" s="114"/>
      <c r="G182" s="114"/>
      <c r="H182" s="114"/>
      <c r="I182" s="114"/>
    </row>
    <row r="183" spans="1:9" ht="16.5" customHeight="1" x14ac:dyDescent="0.25">
      <c r="A183" s="114" t="s">
        <v>77</v>
      </c>
      <c r="B183" s="114"/>
      <c r="C183" s="114"/>
      <c r="D183" s="114"/>
      <c r="E183" s="114"/>
      <c r="F183" s="114"/>
      <c r="G183" s="114"/>
      <c r="H183" s="114"/>
      <c r="I183" s="114"/>
    </row>
    <row r="184" spans="1:9" ht="18" customHeight="1" x14ac:dyDescent="0.25">
      <c r="A184" s="115" t="s">
        <v>2</v>
      </c>
      <c r="B184" s="115"/>
      <c r="C184" s="115"/>
      <c r="D184" s="115"/>
      <c r="E184" s="115"/>
      <c r="F184" s="115"/>
      <c r="G184" s="115"/>
      <c r="H184" s="115"/>
      <c r="I184" s="115"/>
    </row>
    <row r="185" spans="1:9" ht="12.75" customHeight="1" x14ac:dyDescent="0.25">
      <c r="A185" s="116"/>
      <c r="B185" s="116"/>
      <c r="C185" s="116"/>
      <c r="D185" s="116"/>
      <c r="E185" s="116"/>
      <c r="F185" s="116"/>
      <c r="G185" s="116"/>
      <c r="H185" s="116"/>
      <c r="I185" s="116"/>
    </row>
    <row r="186" spans="1:9" ht="18" customHeight="1" x14ac:dyDescent="0.25">
      <c r="A186" s="113" t="s">
        <v>30</v>
      </c>
      <c r="B186" s="113"/>
      <c r="C186" s="113"/>
      <c r="D186" s="113"/>
      <c r="E186" s="113"/>
      <c r="F186" s="113"/>
      <c r="G186" s="113"/>
      <c r="H186" s="113"/>
      <c r="I186" s="113"/>
    </row>
    <row r="187" spans="1:9" ht="15.75" customHeight="1" x14ac:dyDescent="0.25">
      <c r="A187" s="11"/>
      <c r="B187" s="33" t="s">
        <v>90</v>
      </c>
      <c r="C187" s="34">
        <v>200</v>
      </c>
      <c r="D187" s="34">
        <v>4.57</v>
      </c>
      <c r="E187" s="34">
        <v>7.03</v>
      </c>
      <c r="F187" s="34">
        <v>19.23</v>
      </c>
      <c r="G187" s="2">
        <v>157.37</v>
      </c>
      <c r="H187" s="35">
        <v>1.3</v>
      </c>
      <c r="I187" s="35">
        <v>179</v>
      </c>
    </row>
    <row r="188" spans="1:9" ht="26.25" customHeight="1" x14ac:dyDescent="0.25">
      <c r="A188" s="3"/>
      <c r="B188" s="4" t="s">
        <v>88</v>
      </c>
      <c r="C188" s="5">
        <v>180</v>
      </c>
      <c r="D188" s="5">
        <v>2.8</v>
      </c>
      <c r="E188" s="5">
        <v>2.5</v>
      </c>
      <c r="F188" s="5">
        <v>14.68</v>
      </c>
      <c r="G188" s="6">
        <v>95.9</v>
      </c>
      <c r="H188" s="7">
        <v>1.3</v>
      </c>
      <c r="I188" s="7">
        <v>507</v>
      </c>
    </row>
    <row r="189" spans="1:9" x14ac:dyDescent="0.25">
      <c r="A189" s="43"/>
      <c r="B189" s="33" t="s">
        <v>33</v>
      </c>
      <c r="C189" s="34" t="s">
        <v>58</v>
      </c>
      <c r="D189" s="34">
        <v>1.58</v>
      </c>
      <c r="E189" s="34">
        <v>4.2300000000000004</v>
      </c>
      <c r="F189" s="34">
        <v>10.029999999999999</v>
      </c>
      <c r="G189" s="2">
        <v>85.45</v>
      </c>
      <c r="H189" s="35">
        <v>0</v>
      </c>
      <c r="I189" s="35">
        <v>107</v>
      </c>
    </row>
    <row r="190" spans="1:9" ht="24.75" customHeight="1" x14ac:dyDescent="0.25">
      <c r="A190" s="32"/>
      <c r="B190" s="36" t="s">
        <v>9</v>
      </c>
      <c r="C190" s="34"/>
      <c r="D190" s="37">
        <f>D187+D188+D189</f>
        <v>8.9499999999999993</v>
      </c>
      <c r="E190" s="37">
        <f>E187+E188+E189</f>
        <v>13.760000000000002</v>
      </c>
      <c r="F190" s="37">
        <f>F187+F188+F189</f>
        <v>43.94</v>
      </c>
      <c r="G190" s="37">
        <f>G187+G188+G189</f>
        <v>338.72</v>
      </c>
      <c r="H190" s="37">
        <f>H187+H188+H189</f>
        <v>2.6</v>
      </c>
      <c r="I190" s="37"/>
    </row>
    <row r="191" spans="1:9" ht="24.75" customHeight="1" x14ac:dyDescent="0.25">
      <c r="A191" s="113" t="s">
        <v>10</v>
      </c>
      <c r="B191" s="113"/>
      <c r="C191" s="113"/>
      <c r="D191" s="113"/>
      <c r="E191" s="113"/>
      <c r="F191" s="113"/>
      <c r="G191" s="113"/>
      <c r="H191" s="113"/>
      <c r="I191" s="113"/>
    </row>
    <row r="192" spans="1:9" ht="13.8" x14ac:dyDescent="0.25">
      <c r="A192" s="32"/>
      <c r="B192" s="33" t="s">
        <v>34</v>
      </c>
      <c r="C192" s="34">
        <v>200</v>
      </c>
      <c r="D192" s="34">
        <v>1</v>
      </c>
      <c r="E192" s="34">
        <v>0</v>
      </c>
      <c r="F192" s="34">
        <v>18.2</v>
      </c>
      <c r="G192" s="2">
        <v>76</v>
      </c>
      <c r="H192" s="57">
        <v>4</v>
      </c>
      <c r="I192" s="57"/>
    </row>
    <row r="193" spans="1:9" ht="17.25" customHeight="1" x14ac:dyDescent="0.25">
      <c r="A193" s="32"/>
      <c r="B193" s="49" t="s">
        <v>9</v>
      </c>
      <c r="C193" s="56"/>
      <c r="D193" s="39">
        <f>SUM(D192:D192)</f>
        <v>1</v>
      </c>
      <c r="E193" s="39">
        <f>SUM(E192:E192)</f>
        <v>0</v>
      </c>
      <c r="F193" s="39">
        <f>SUM(F192:F192)</f>
        <v>18.2</v>
      </c>
      <c r="G193" s="39">
        <f>SUM(G192:G192)</f>
        <v>76</v>
      </c>
      <c r="H193" s="39">
        <f>SUM(H192:H192)</f>
        <v>4</v>
      </c>
      <c r="I193" s="39"/>
    </row>
    <row r="194" spans="1:9" ht="13.5" customHeight="1" x14ac:dyDescent="0.25">
      <c r="A194" s="113" t="s">
        <v>12</v>
      </c>
      <c r="B194" s="113"/>
      <c r="C194" s="113"/>
      <c r="D194" s="113"/>
      <c r="E194" s="113"/>
      <c r="F194" s="113"/>
      <c r="G194" s="113"/>
      <c r="H194" s="113"/>
      <c r="I194" s="113"/>
    </row>
    <row r="195" spans="1:9" ht="13.8" x14ac:dyDescent="0.25">
      <c r="A195" s="32"/>
      <c r="B195" s="33" t="s">
        <v>50</v>
      </c>
      <c r="C195" s="34">
        <v>40</v>
      </c>
      <c r="D195" s="34">
        <v>0.32</v>
      </c>
      <c r="E195" s="34">
        <v>0</v>
      </c>
      <c r="F195" s="34">
        <v>0.47</v>
      </c>
      <c r="G195" s="2">
        <v>4.9000000000000004</v>
      </c>
      <c r="H195" s="35">
        <v>2.7</v>
      </c>
      <c r="I195" s="35"/>
    </row>
    <row r="196" spans="1:9" ht="27" customHeight="1" x14ac:dyDescent="0.25">
      <c r="A196" s="11"/>
      <c r="B196" s="4" t="s">
        <v>91</v>
      </c>
      <c r="C196" s="5">
        <v>200</v>
      </c>
      <c r="D196" s="5">
        <v>6</v>
      </c>
      <c r="E196" s="5">
        <v>1.8</v>
      </c>
      <c r="F196" s="5">
        <v>20.9</v>
      </c>
      <c r="G196" s="8">
        <v>136.9</v>
      </c>
      <c r="H196" s="13">
        <v>12.6</v>
      </c>
      <c r="I196" s="13">
        <v>158</v>
      </c>
    </row>
    <row r="197" spans="1:9" ht="16.5" customHeight="1" x14ac:dyDescent="0.25">
      <c r="A197" s="32"/>
      <c r="B197" s="33" t="s">
        <v>92</v>
      </c>
      <c r="C197" s="34">
        <v>180</v>
      </c>
      <c r="D197" s="34">
        <v>15.85</v>
      </c>
      <c r="E197" s="34">
        <v>13.76</v>
      </c>
      <c r="F197" s="34">
        <v>19.920000000000002</v>
      </c>
      <c r="G197" s="2">
        <v>266.32</v>
      </c>
      <c r="H197" s="35">
        <v>54.12</v>
      </c>
      <c r="I197" s="35">
        <v>382</v>
      </c>
    </row>
    <row r="198" spans="1:9" ht="15.75" customHeight="1" x14ac:dyDescent="0.25">
      <c r="A198" s="43"/>
      <c r="B198" s="33" t="s">
        <v>226</v>
      </c>
      <c r="C198" s="34">
        <v>180</v>
      </c>
      <c r="D198" s="34">
        <v>0.18</v>
      </c>
      <c r="E198" s="34">
        <v>0.18</v>
      </c>
      <c r="F198" s="34">
        <v>14.4</v>
      </c>
      <c r="G198" s="2">
        <v>58.2</v>
      </c>
      <c r="H198" s="57">
        <v>5.86</v>
      </c>
      <c r="I198" s="57">
        <v>212</v>
      </c>
    </row>
    <row r="199" spans="1:9" ht="13.8" x14ac:dyDescent="0.25">
      <c r="A199" s="32"/>
      <c r="B199" s="33" t="s">
        <v>16</v>
      </c>
      <c r="C199" s="34">
        <v>37</v>
      </c>
      <c r="D199" s="34">
        <v>1.81</v>
      </c>
      <c r="E199" s="34">
        <v>0.37</v>
      </c>
      <c r="F199" s="34">
        <v>17</v>
      </c>
      <c r="G199" s="2">
        <v>81.400000000000006</v>
      </c>
      <c r="H199" s="35">
        <v>0</v>
      </c>
      <c r="I199" s="35"/>
    </row>
    <row r="200" spans="1:9" ht="13.8" x14ac:dyDescent="0.25">
      <c r="A200" s="32"/>
      <c r="B200" s="33" t="s">
        <v>53</v>
      </c>
      <c r="C200" s="34">
        <v>40</v>
      </c>
      <c r="D200" s="34">
        <v>3.04</v>
      </c>
      <c r="E200" s="34">
        <v>0.32</v>
      </c>
      <c r="F200" s="34">
        <v>19.440000000000001</v>
      </c>
      <c r="G200" s="45">
        <v>95.2</v>
      </c>
      <c r="H200" s="52">
        <v>0</v>
      </c>
      <c r="I200" s="52"/>
    </row>
    <row r="201" spans="1:9" ht="13.8" x14ac:dyDescent="0.25">
      <c r="A201" s="32"/>
      <c r="B201" s="36" t="s">
        <v>9</v>
      </c>
      <c r="C201" s="34"/>
      <c r="D201" s="37">
        <f>D195+D196+D197+D198+D199+D200</f>
        <v>27.2</v>
      </c>
      <c r="E201" s="37">
        <f>E195+E196+E197+E198+E199+E200</f>
        <v>16.43</v>
      </c>
      <c r="F201" s="37">
        <f>F195+F196+F197+F198+F199+F200</f>
        <v>92.13</v>
      </c>
      <c r="G201" s="37">
        <f>G195+G196+G197+G198+G199+G200</f>
        <v>642.92000000000007</v>
      </c>
      <c r="H201" s="37">
        <f>H195+H196+H197+H198+H199+H200</f>
        <v>75.28</v>
      </c>
      <c r="I201" s="37"/>
    </row>
    <row r="202" spans="1:9" ht="15.75" customHeight="1" x14ac:dyDescent="0.25">
      <c r="A202" s="113" t="s">
        <v>40</v>
      </c>
      <c r="B202" s="113"/>
      <c r="C202" s="113"/>
      <c r="D202" s="113"/>
      <c r="E202" s="113"/>
      <c r="F202" s="113"/>
      <c r="G202" s="113"/>
      <c r="H202" s="113"/>
      <c r="I202" s="113"/>
    </row>
    <row r="203" spans="1:9" ht="24" x14ac:dyDescent="0.25">
      <c r="A203" s="32"/>
      <c r="B203" s="33" t="s">
        <v>93</v>
      </c>
      <c r="C203" s="34">
        <v>80</v>
      </c>
      <c r="D203" s="34">
        <v>6.2</v>
      </c>
      <c r="E203" s="34">
        <v>6.2</v>
      </c>
      <c r="F203" s="34">
        <v>61.03</v>
      </c>
      <c r="G203" s="2">
        <v>320.62</v>
      </c>
      <c r="H203" s="35">
        <v>0.41</v>
      </c>
      <c r="I203" s="35">
        <v>556</v>
      </c>
    </row>
    <row r="204" spans="1:9" ht="13.8" x14ac:dyDescent="0.25">
      <c r="A204" s="32"/>
      <c r="B204" s="33" t="s">
        <v>55</v>
      </c>
      <c r="C204" s="34">
        <v>180</v>
      </c>
      <c r="D204" s="34">
        <v>5.04</v>
      </c>
      <c r="E204" s="34">
        <v>4.5</v>
      </c>
      <c r="F204" s="34">
        <v>7.38</v>
      </c>
      <c r="G204" s="2">
        <v>151.19999999999999</v>
      </c>
      <c r="H204" s="35">
        <v>1.26</v>
      </c>
      <c r="I204" s="35"/>
    </row>
    <row r="205" spans="1:9" ht="13.8" x14ac:dyDescent="0.25">
      <c r="A205" s="46"/>
      <c r="B205" s="33"/>
      <c r="C205" s="34"/>
      <c r="D205" s="37"/>
      <c r="E205" s="34"/>
      <c r="F205" s="34"/>
      <c r="G205" s="45"/>
      <c r="H205" s="52"/>
      <c r="I205" s="52"/>
    </row>
    <row r="206" spans="1:9" ht="13.8" x14ac:dyDescent="0.25">
      <c r="A206" s="46"/>
      <c r="B206" s="36" t="s">
        <v>9</v>
      </c>
      <c r="C206" s="37"/>
      <c r="D206" s="37">
        <f>D203+D204</f>
        <v>11.24</v>
      </c>
      <c r="E206" s="37">
        <f>E203+E204</f>
        <v>10.7</v>
      </c>
      <c r="F206" s="37">
        <f>F203+F204</f>
        <v>68.41</v>
      </c>
      <c r="G206" s="37">
        <f>G203+G204</f>
        <v>471.82</v>
      </c>
      <c r="H206" s="37">
        <f>H203+H204</f>
        <v>1.67</v>
      </c>
      <c r="I206" s="37"/>
    </row>
    <row r="207" spans="1:9" ht="26.25" customHeight="1" x14ac:dyDescent="0.25">
      <c r="A207" s="32"/>
      <c r="B207" s="36" t="s">
        <v>45</v>
      </c>
      <c r="C207" s="37"/>
      <c r="D207" s="39">
        <f>D190+D193+D201+D206</f>
        <v>48.39</v>
      </c>
      <c r="E207" s="39">
        <f>E190+E193+E201+E206</f>
        <v>40.89</v>
      </c>
      <c r="F207" s="39">
        <f>F190+F193+F201+F206</f>
        <v>222.67999999999998</v>
      </c>
      <c r="G207" s="39">
        <f>G190+G193+G201+G206</f>
        <v>1529.46</v>
      </c>
      <c r="H207" s="39">
        <f>H190+H193+H201+H206</f>
        <v>83.55</v>
      </c>
      <c r="I207" s="39"/>
    </row>
    <row r="208" spans="1:9" ht="16.5" customHeight="1" x14ac:dyDescent="0.25">
      <c r="A208" s="32"/>
      <c r="B208" s="33" t="s">
        <v>67</v>
      </c>
      <c r="C208" s="34"/>
      <c r="D208" s="40"/>
      <c r="E208" s="40"/>
      <c r="F208" s="40"/>
      <c r="G208" s="2"/>
      <c r="H208" s="42"/>
      <c r="I208" s="42"/>
    </row>
    <row r="209" spans="1:9" ht="15" customHeight="1" x14ac:dyDescent="0.25">
      <c r="A209" s="114" t="s">
        <v>94</v>
      </c>
      <c r="B209" s="114"/>
      <c r="C209" s="114"/>
      <c r="D209" s="114"/>
      <c r="E209" s="114"/>
      <c r="F209" s="114"/>
      <c r="G209" s="114"/>
      <c r="H209" s="114"/>
      <c r="I209" s="114"/>
    </row>
    <row r="210" spans="1:9" ht="16.5" customHeight="1" x14ac:dyDescent="0.25">
      <c r="A210" s="114" t="s">
        <v>77</v>
      </c>
      <c r="B210" s="114"/>
      <c r="C210" s="114"/>
      <c r="D210" s="114"/>
      <c r="E210" s="114"/>
      <c r="F210" s="114"/>
      <c r="G210" s="114"/>
      <c r="H210" s="114"/>
      <c r="I210" s="114"/>
    </row>
    <row r="211" spans="1:9" ht="18.75" customHeight="1" x14ac:dyDescent="0.25">
      <c r="A211" s="115" t="s">
        <v>2</v>
      </c>
      <c r="B211" s="115"/>
      <c r="C211" s="115"/>
      <c r="D211" s="115"/>
      <c r="E211" s="115"/>
      <c r="F211" s="115"/>
      <c r="G211" s="115"/>
      <c r="H211" s="115"/>
      <c r="I211" s="115"/>
    </row>
    <row r="212" spans="1:9" ht="26.25" customHeight="1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</row>
    <row r="213" spans="1:9" ht="13.5" customHeight="1" x14ac:dyDescent="0.25">
      <c r="A213" s="113" t="s">
        <v>30</v>
      </c>
      <c r="B213" s="113"/>
      <c r="C213" s="113"/>
      <c r="D213" s="113"/>
      <c r="E213" s="113"/>
      <c r="F213" s="113"/>
      <c r="G213" s="113"/>
      <c r="H213" s="113"/>
      <c r="I213" s="113"/>
    </row>
    <row r="214" spans="1:9" ht="13.8" x14ac:dyDescent="0.25">
      <c r="A214" s="32"/>
      <c r="B214" s="33" t="s">
        <v>57</v>
      </c>
      <c r="C214" s="34" t="s">
        <v>95</v>
      </c>
      <c r="D214" s="34">
        <v>4.0999999999999996</v>
      </c>
      <c r="E214" s="34">
        <v>7</v>
      </c>
      <c r="F214" s="34">
        <v>20.5</v>
      </c>
      <c r="G214" s="2">
        <v>160.5</v>
      </c>
      <c r="H214" s="35">
        <v>1.3</v>
      </c>
      <c r="I214" s="35">
        <v>179</v>
      </c>
    </row>
    <row r="215" spans="1:9" ht="13.8" x14ac:dyDescent="0.25">
      <c r="A215" s="32"/>
      <c r="B215" s="33" t="s">
        <v>48</v>
      </c>
      <c r="C215" s="34">
        <v>180</v>
      </c>
      <c r="D215" s="34">
        <v>3.92</v>
      </c>
      <c r="E215" s="34">
        <v>3.88</v>
      </c>
      <c r="F215" s="34">
        <v>16.260000000000002</v>
      </c>
      <c r="G215" s="2">
        <v>116.24</v>
      </c>
      <c r="H215" s="35">
        <v>1.56</v>
      </c>
      <c r="I215" s="35">
        <v>508</v>
      </c>
    </row>
    <row r="216" spans="1:9" ht="13.8" x14ac:dyDescent="0.25">
      <c r="A216" s="32"/>
      <c r="B216" s="33" t="s">
        <v>66</v>
      </c>
      <c r="C216" s="34">
        <v>20</v>
      </c>
      <c r="D216" s="34">
        <v>1.54</v>
      </c>
      <c r="E216" s="34">
        <v>0.6</v>
      </c>
      <c r="F216" s="34">
        <v>9.9600000000000009</v>
      </c>
      <c r="G216" s="45">
        <v>52.4</v>
      </c>
      <c r="H216" s="35">
        <v>0</v>
      </c>
      <c r="I216" s="35"/>
    </row>
    <row r="217" spans="1:9" ht="13.8" x14ac:dyDescent="0.25">
      <c r="A217" s="32"/>
      <c r="B217" s="33" t="s">
        <v>81</v>
      </c>
      <c r="C217" s="34">
        <v>15</v>
      </c>
      <c r="D217" s="34">
        <v>3.45</v>
      </c>
      <c r="E217" s="34">
        <v>4.3499999999999996</v>
      </c>
      <c r="F217" s="34">
        <v>0</v>
      </c>
      <c r="G217" s="45">
        <v>54</v>
      </c>
      <c r="H217" s="35">
        <v>0.24</v>
      </c>
      <c r="I217" s="35"/>
    </row>
    <row r="218" spans="1:9" ht="16.5" customHeight="1" x14ac:dyDescent="0.25">
      <c r="A218" s="43"/>
      <c r="B218" s="36" t="s">
        <v>9</v>
      </c>
      <c r="C218" s="34"/>
      <c r="D218" s="37">
        <f>D214+D215+D217+D216</f>
        <v>13.009999999999998</v>
      </c>
      <c r="E218" s="37">
        <f>E214+E215+E217+E216</f>
        <v>15.829999999999998</v>
      </c>
      <c r="F218" s="37">
        <f>F214+F215+F217+F216</f>
        <v>46.720000000000006</v>
      </c>
      <c r="G218" s="37">
        <f>G214+G215+G217+G216</f>
        <v>383.14</v>
      </c>
      <c r="H218" s="37">
        <f>H214+H215+H217+H216</f>
        <v>3.1000000000000005</v>
      </c>
      <c r="I218" s="37"/>
    </row>
    <row r="219" spans="1:9" ht="19.5" customHeight="1" x14ac:dyDescent="0.25">
      <c r="A219" s="60"/>
      <c r="B219" s="60" t="s">
        <v>96</v>
      </c>
      <c r="C219" s="34"/>
      <c r="D219" s="34"/>
      <c r="E219" s="34"/>
      <c r="F219" s="34"/>
      <c r="G219" s="2"/>
      <c r="H219" s="35"/>
      <c r="I219" s="35"/>
    </row>
    <row r="220" spans="1:9" ht="24.75" customHeight="1" x14ac:dyDescent="0.25">
      <c r="A220" s="11"/>
      <c r="B220" s="18" t="s">
        <v>97</v>
      </c>
      <c r="C220" s="13">
        <v>80</v>
      </c>
      <c r="D220" s="24">
        <v>0.65</v>
      </c>
      <c r="E220" s="24">
        <v>0.24</v>
      </c>
      <c r="F220" s="24">
        <v>6.53</v>
      </c>
      <c r="G220" s="61">
        <v>32.299999999999997</v>
      </c>
      <c r="H220" s="62">
        <v>30.7</v>
      </c>
      <c r="I220" s="62"/>
    </row>
    <row r="221" spans="1:9" ht="13.5" customHeight="1" x14ac:dyDescent="0.25">
      <c r="A221" s="32"/>
      <c r="B221" s="63"/>
      <c r="C221" s="56"/>
      <c r="D221" s="56"/>
      <c r="E221" s="56"/>
      <c r="F221" s="56"/>
      <c r="G221" s="64"/>
      <c r="H221" s="42"/>
      <c r="I221" s="42"/>
    </row>
    <row r="222" spans="1:9" ht="22.5" customHeight="1" x14ac:dyDescent="0.25">
      <c r="A222" s="32"/>
      <c r="B222" s="49" t="s">
        <v>9</v>
      </c>
      <c r="C222" s="56"/>
      <c r="D222" s="39">
        <f>D219+D220</f>
        <v>0.65</v>
      </c>
      <c r="E222" s="39">
        <f>E219+E220</f>
        <v>0.24</v>
      </c>
      <c r="F222" s="39">
        <f>F219+F220</f>
        <v>6.53</v>
      </c>
      <c r="G222" s="39">
        <f>G219+G220</f>
        <v>32.299999999999997</v>
      </c>
      <c r="H222" s="39">
        <f>H219+H220</f>
        <v>30.7</v>
      </c>
      <c r="I222" s="39"/>
    </row>
    <row r="223" spans="1:9" ht="13.5" customHeight="1" x14ac:dyDescent="0.25">
      <c r="A223" s="113" t="s">
        <v>98</v>
      </c>
      <c r="B223" s="113"/>
      <c r="C223" s="113"/>
      <c r="D223" s="113"/>
      <c r="E223" s="113"/>
      <c r="F223" s="113"/>
      <c r="G223" s="113"/>
      <c r="H223" s="113"/>
      <c r="I223" s="113"/>
    </row>
    <row r="224" spans="1:9" ht="13.8" x14ac:dyDescent="0.25">
      <c r="A224" s="11"/>
      <c r="B224" s="33" t="s">
        <v>35</v>
      </c>
      <c r="C224" s="34">
        <v>40</v>
      </c>
      <c r="D224" s="34">
        <v>0.44</v>
      </c>
      <c r="E224" s="34">
        <v>0</v>
      </c>
      <c r="F224" s="34">
        <v>0.67</v>
      </c>
      <c r="G224" s="2">
        <v>7.87</v>
      </c>
      <c r="H224" s="35">
        <v>6.7</v>
      </c>
      <c r="I224" s="35"/>
    </row>
    <row r="225" spans="1:10" ht="28.5" customHeight="1" x14ac:dyDescent="0.25">
      <c r="A225" s="11"/>
      <c r="B225" s="4" t="s">
        <v>99</v>
      </c>
      <c r="C225" s="5">
        <v>200</v>
      </c>
      <c r="D225" s="5">
        <v>3.57</v>
      </c>
      <c r="E225" s="5">
        <v>5.71</v>
      </c>
      <c r="F225" s="5">
        <v>18.100000000000001</v>
      </c>
      <c r="G225" s="8">
        <v>145.6</v>
      </c>
      <c r="H225" s="7">
        <v>45.1</v>
      </c>
      <c r="I225" s="7">
        <v>142</v>
      </c>
    </row>
    <row r="226" spans="1:10" ht="13.5" customHeight="1" x14ac:dyDescent="0.25">
      <c r="A226" s="32"/>
      <c r="B226" s="33" t="s">
        <v>227</v>
      </c>
      <c r="C226" s="34">
        <v>110</v>
      </c>
      <c r="D226" s="34">
        <v>8.7899999999999991</v>
      </c>
      <c r="E226" s="34">
        <v>9.25</v>
      </c>
      <c r="F226" s="34">
        <v>2.65</v>
      </c>
      <c r="G226" s="2">
        <v>160</v>
      </c>
      <c r="H226" s="35">
        <v>17</v>
      </c>
      <c r="I226" s="35">
        <v>411</v>
      </c>
    </row>
    <row r="227" spans="1:10" ht="18.75" customHeight="1" x14ac:dyDescent="0.25">
      <c r="A227" s="11"/>
      <c r="B227" s="4" t="s">
        <v>100</v>
      </c>
      <c r="C227" s="5">
        <v>90</v>
      </c>
      <c r="D227" s="5">
        <v>3.4</v>
      </c>
      <c r="E227" s="5">
        <v>3.99</v>
      </c>
      <c r="F227" s="5">
        <v>23.35</v>
      </c>
      <c r="G227" s="8">
        <v>145.1</v>
      </c>
      <c r="H227" s="7">
        <v>0</v>
      </c>
      <c r="I227" s="7">
        <v>257</v>
      </c>
      <c r="J227" s="65"/>
    </row>
    <row r="228" spans="1:10" ht="18.75" customHeight="1" x14ac:dyDescent="0.25">
      <c r="A228" s="32"/>
      <c r="B228" s="33" t="s">
        <v>15</v>
      </c>
      <c r="C228" s="34">
        <v>180</v>
      </c>
      <c r="D228" s="34">
        <v>0.16200000000000001</v>
      </c>
      <c r="E228" s="34">
        <v>1.7999999999999999E-2</v>
      </c>
      <c r="F228" s="34">
        <v>11.5</v>
      </c>
      <c r="G228" s="2">
        <v>71.3</v>
      </c>
      <c r="H228" s="35">
        <v>0.15</v>
      </c>
      <c r="I228" s="35">
        <v>522</v>
      </c>
    </row>
    <row r="229" spans="1:10" ht="18.75" customHeight="1" x14ac:dyDescent="0.25">
      <c r="A229" s="32"/>
      <c r="B229" s="33" t="s">
        <v>16</v>
      </c>
      <c r="C229" s="34">
        <v>37</v>
      </c>
      <c r="D229" s="34">
        <v>1.81</v>
      </c>
      <c r="E229" s="34">
        <v>0.37</v>
      </c>
      <c r="F229" s="34">
        <v>17</v>
      </c>
      <c r="G229" s="2">
        <v>81.400000000000006</v>
      </c>
      <c r="H229" s="35">
        <v>0</v>
      </c>
      <c r="I229" s="35"/>
    </row>
    <row r="230" spans="1:10" ht="13.8" x14ac:dyDescent="0.25">
      <c r="A230" s="32"/>
      <c r="B230" s="33" t="s">
        <v>53</v>
      </c>
      <c r="C230" s="34">
        <v>40</v>
      </c>
      <c r="D230" s="34">
        <v>3.04</v>
      </c>
      <c r="E230" s="34">
        <v>0.32</v>
      </c>
      <c r="F230" s="34">
        <v>19.440000000000001</v>
      </c>
      <c r="G230" s="2">
        <v>95.2</v>
      </c>
      <c r="H230" s="57">
        <v>0</v>
      </c>
      <c r="I230" s="57"/>
    </row>
    <row r="231" spans="1:10" ht="13.8" x14ac:dyDescent="0.25">
      <c r="A231" s="32"/>
      <c r="B231" s="36" t="s">
        <v>9</v>
      </c>
      <c r="C231" s="34"/>
      <c r="D231" s="37">
        <f>D224+D225+D226+D227+D228+D229+D230</f>
        <v>21.211999999999996</v>
      </c>
      <c r="E231" s="37">
        <f>E224+E225+E226+E227+E228+E229+E230</f>
        <v>19.658000000000005</v>
      </c>
      <c r="F231" s="37">
        <f>F224+F225+F226+F227+F228+F229+F230</f>
        <v>92.710000000000008</v>
      </c>
      <c r="G231" s="37">
        <f>G224+G225+G226+G227+G228+G229+G230</f>
        <v>706.47</v>
      </c>
      <c r="H231" s="37">
        <f>H224+H225+H226+H227+H228+H229+H230</f>
        <v>68.950000000000017</v>
      </c>
      <c r="I231" s="37"/>
    </row>
    <row r="232" spans="1:10" ht="15" customHeight="1" x14ac:dyDescent="0.25">
      <c r="A232" s="113" t="s">
        <v>18</v>
      </c>
      <c r="B232" s="113"/>
      <c r="C232" s="113"/>
      <c r="D232" s="113"/>
      <c r="E232" s="113"/>
      <c r="F232" s="113"/>
      <c r="G232" s="113"/>
      <c r="H232" s="113"/>
      <c r="I232" s="113"/>
    </row>
    <row r="233" spans="1:10" ht="24" x14ac:dyDescent="0.25">
      <c r="A233" s="66"/>
      <c r="B233" s="33" t="s">
        <v>101</v>
      </c>
      <c r="C233" s="5">
        <v>80</v>
      </c>
      <c r="D233" s="5">
        <v>6.2</v>
      </c>
      <c r="E233" s="5">
        <v>6.4</v>
      </c>
      <c r="F233" s="5">
        <v>45</v>
      </c>
      <c r="G233" s="8">
        <v>263.62</v>
      </c>
      <c r="H233" s="7">
        <v>5.46</v>
      </c>
      <c r="I233" s="7">
        <v>555</v>
      </c>
    </row>
    <row r="234" spans="1:10" ht="13.8" x14ac:dyDescent="0.25">
      <c r="A234" s="11"/>
      <c r="B234" s="33" t="s">
        <v>55</v>
      </c>
      <c r="C234" s="34">
        <v>180</v>
      </c>
      <c r="D234" s="34">
        <v>5.04</v>
      </c>
      <c r="E234" s="34">
        <v>4.5</v>
      </c>
      <c r="F234" s="34">
        <v>7.38</v>
      </c>
      <c r="G234" s="2">
        <v>151.19999999999999</v>
      </c>
      <c r="H234" s="35">
        <v>1.26</v>
      </c>
      <c r="I234" s="35"/>
    </row>
    <row r="235" spans="1:10" ht="15.75" customHeight="1" x14ac:dyDescent="0.25">
      <c r="A235" s="46"/>
      <c r="B235" s="36" t="s">
        <v>9</v>
      </c>
      <c r="C235" s="34"/>
      <c r="D235" s="37">
        <f>D233+D234</f>
        <v>11.24</v>
      </c>
      <c r="E235" s="37">
        <f>E233+E234</f>
        <v>10.9</v>
      </c>
      <c r="F235" s="37">
        <f>F233+F234</f>
        <v>52.38</v>
      </c>
      <c r="G235" s="37">
        <f>G233+G234</f>
        <v>414.82</v>
      </c>
      <c r="H235" s="37">
        <f>H233+H234</f>
        <v>6.72</v>
      </c>
      <c r="I235" s="37"/>
    </row>
    <row r="236" spans="1:10" ht="18" customHeight="1" x14ac:dyDescent="0.25">
      <c r="A236" s="32"/>
      <c r="B236" s="36" t="s">
        <v>45</v>
      </c>
      <c r="C236" s="34"/>
      <c r="D236" s="39">
        <f>D218+D222+D231+D235</f>
        <v>46.111999999999995</v>
      </c>
      <c r="E236" s="39">
        <f>E218+E222+E231+E235</f>
        <v>46.628</v>
      </c>
      <c r="F236" s="39">
        <f>F218+F222+F231+F235</f>
        <v>198.34</v>
      </c>
      <c r="G236" s="39">
        <f>G218+G222+G231+G235</f>
        <v>1536.73</v>
      </c>
      <c r="H236" s="39">
        <f>H218+H222+H231+H235</f>
        <v>109.47000000000001</v>
      </c>
      <c r="I236" s="39"/>
    </row>
    <row r="237" spans="1:10" ht="27.75" customHeight="1" x14ac:dyDescent="0.25">
      <c r="A237" s="32"/>
      <c r="B237" s="33" t="s">
        <v>67</v>
      </c>
      <c r="C237" s="34"/>
      <c r="D237" s="40"/>
      <c r="E237" s="40"/>
      <c r="F237" s="40"/>
      <c r="G237" s="2"/>
      <c r="H237" s="42"/>
      <c r="I237" s="42"/>
    </row>
    <row r="238" spans="1:10" ht="20.25" customHeight="1" x14ac:dyDescent="0.25">
      <c r="A238" s="114" t="s">
        <v>102</v>
      </c>
      <c r="B238" s="114"/>
      <c r="C238" s="114"/>
      <c r="D238" s="114"/>
      <c r="E238" s="114"/>
      <c r="F238" s="114"/>
      <c r="G238" s="114"/>
      <c r="H238" s="114"/>
      <c r="I238" s="114"/>
    </row>
    <row r="239" spans="1:10" ht="16.5" customHeight="1" x14ac:dyDescent="0.25">
      <c r="A239" s="114" t="s">
        <v>77</v>
      </c>
      <c r="B239" s="114"/>
      <c r="C239" s="114"/>
      <c r="D239" s="114"/>
      <c r="E239" s="114"/>
      <c r="F239" s="114"/>
      <c r="G239" s="114"/>
      <c r="H239" s="114"/>
      <c r="I239" s="114"/>
    </row>
    <row r="240" spans="1:10" ht="27.75" customHeight="1" x14ac:dyDescent="0.25">
      <c r="A240" s="115" t="s">
        <v>2</v>
      </c>
      <c r="B240" s="115"/>
      <c r="C240" s="115"/>
      <c r="D240" s="115"/>
      <c r="E240" s="115"/>
      <c r="F240" s="115"/>
      <c r="G240" s="115"/>
      <c r="H240" s="115"/>
      <c r="I240" s="115"/>
    </row>
    <row r="241" spans="1:9" ht="13.5" customHeight="1" x14ac:dyDescent="0.25">
      <c r="A241" s="113" t="s">
        <v>30</v>
      </c>
      <c r="B241" s="113"/>
      <c r="C241" s="113"/>
      <c r="D241" s="113"/>
      <c r="E241" s="113"/>
      <c r="F241" s="113"/>
      <c r="G241" s="113"/>
      <c r="H241" s="113"/>
      <c r="I241" s="113"/>
    </row>
    <row r="242" spans="1:9" x14ac:dyDescent="0.25">
      <c r="A242" s="67"/>
      <c r="B242" s="68" t="s">
        <v>103</v>
      </c>
      <c r="C242" s="69">
        <v>110</v>
      </c>
      <c r="D242" s="69">
        <v>12.18</v>
      </c>
      <c r="E242" s="69">
        <v>12.1</v>
      </c>
      <c r="F242" s="69">
        <v>6.66</v>
      </c>
      <c r="G242" s="70">
        <v>186.2</v>
      </c>
      <c r="H242" s="71">
        <v>10.3</v>
      </c>
      <c r="I242" s="71">
        <v>312</v>
      </c>
    </row>
    <row r="243" spans="1:9" x14ac:dyDescent="0.25">
      <c r="A243" s="43"/>
      <c r="B243" s="33" t="s">
        <v>33</v>
      </c>
      <c r="C243" s="34" t="s">
        <v>58</v>
      </c>
      <c r="D243" s="34">
        <v>1.58</v>
      </c>
      <c r="E243" s="34">
        <v>4.2300000000000004</v>
      </c>
      <c r="F243" s="34">
        <v>10.029999999999999</v>
      </c>
      <c r="G243" s="45">
        <v>85.45</v>
      </c>
      <c r="H243" s="35">
        <v>0</v>
      </c>
      <c r="I243" s="35">
        <v>107</v>
      </c>
    </row>
    <row r="244" spans="1:9" ht="14.25" customHeight="1" x14ac:dyDescent="0.25">
      <c r="A244" s="43"/>
      <c r="B244" s="33" t="s">
        <v>21</v>
      </c>
      <c r="C244" s="34">
        <v>180</v>
      </c>
      <c r="D244" s="34">
        <v>5.04</v>
      </c>
      <c r="E244" s="34">
        <v>4.5</v>
      </c>
      <c r="F244" s="34">
        <v>8.4600000000000009</v>
      </c>
      <c r="G244" s="2">
        <v>104.4</v>
      </c>
      <c r="H244" s="35">
        <v>2.34</v>
      </c>
      <c r="I244" s="35">
        <v>529</v>
      </c>
    </row>
    <row r="245" spans="1:9" ht="18" customHeight="1" x14ac:dyDescent="0.25">
      <c r="A245" s="32"/>
      <c r="B245" s="36" t="s">
        <v>9</v>
      </c>
      <c r="C245" s="34"/>
      <c r="D245" s="37">
        <f>D242+D243+D244</f>
        <v>18.8</v>
      </c>
      <c r="E245" s="37">
        <f>E242+E243+E244</f>
        <v>20.83</v>
      </c>
      <c r="F245" s="37">
        <f>F242+F243+F244</f>
        <v>25.15</v>
      </c>
      <c r="G245" s="37">
        <f>G242+G243+G244</f>
        <v>376.04999999999995</v>
      </c>
      <c r="H245" s="37">
        <f>H242+H243+H244</f>
        <v>12.64</v>
      </c>
      <c r="I245" s="37"/>
    </row>
    <row r="246" spans="1:9" ht="18" customHeight="1" x14ac:dyDescent="0.25">
      <c r="A246" s="32"/>
      <c r="B246" s="72"/>
      <c r="C246" s="34"/>
      <c r="D246" s="34"/>
      <c r="E246" s="34"/>
      <c r="F246" s="34"/>
      <c r="G246" s="59"/>
      <c r="H246" s="42"/>
      <c r="I246" s="42"/>
    </row>
    <row r="247" spans="1:9" ht="13.5" customHeight="1" x14ac:dyDescent="0.25">
      <c r="A247" s="113" t="s">
        <v>59</v>
      </c>
      <c r="B247" s="113"/>
      <c r="C247" s="113"/>
      <c r="D247" s="113"/>
      <c r="E247" s="113"/>
      <c r="F247" s="113"/>
      <c r="G247" s="113"/>
      <c r="H247" s="113"/>
      <c r="I247" s="113"/>
    </row>
    <row r="248" spans="1:9" ht="13.8" x14ac:dyDescent="0.25">
      <c r="A248" s="32"/>
      <c r="B248" s="33" t="s">
        <v>34</v>
      </c>
      <c r="C248" s="34">
        <v>200</v>
      </c>
      <c r="D248" s="34">
        <v>1</v>
      </c>
      <c r="E248" s="34">
        <v>0</v>
      </c>
      <c r="F248" s="34">
        <v>18.2</v>
      </c>
      <c r="G248" s="2">
        <v>76</v>
      </c>
      <c r="H248" s="57">
        <v>4</v>
      </c>
      <c r="I248" s="57"/>
    </row>
    <row r="249" spans="1:9" ht="13.8" x14ac:dyDescent="0.25">
      <c r="A249" s="32"/>
      <c r="B249" s="49" t="s">
        <v>9</v>
      </c>
      <c r="C249" s="56"/>
      <c r="D249" s="39">
        <f>D248</f>
        <v>1</v>
      </c>
      <c r="E249" s="39">
        <f>E248</f>
        <v>0</v>
      </c>
      <c r="F249" s="39">
        <f>F248</f>
        <v>18.2</v>
      </c>
      <c r="G249" s="39">
        <f>G248</f>
        <v>76</v>
      </c>
      <c r="H249" s="39">
        <f>H248</f>
        <v>4</v>
      </c>
      <c r="I249" s="39"/>
    </row>
    <row r="250" spans="1:9" ht="13.5" customHeight="1" x14ac:dyDescent="0.25">
      <c r="A250" s="113" t="s">
        <v>12</v>
      </c>
      <c r="B250" s="113"/>
      <c r="C250" s="113"/>
      <c r="D250" s="113"/>
      <c r="E250" s="113"/>
      <c r="F250" s="113"/>
      <c r="G250" s="113"/>
      <c r="H250" s="113"/>
      <c r="I250" s="113"/>
    </row>
    <row r="251" spans="1:9" ht="28.5" customHeight="1" x14ac:dyDescent="0.25">
      <c r="A251" s="11"/>
      <c r="B251" s="4" t="s">
        <v>13</v>
      </c>
      <c r="C251" s="5">
        <v>40</v>
      </c>
      <c r="D251" s="5">
        <v>0.6</v>
      </c>
      <c r="E251" s="5">
        <v>0.04</v>
      </c>
      <c r="F251" s="5">
        <v>3.64</v>
      </c>
      <c r="G251" s="8">
        <v>16.8</v>
      </c>
      <c r="H251" s="7">
        <v>4</v>
      </c>
      <c r="I251" s="7">
        <v>434</v>
      </c>
    </row>
    <row r="252" spans="1:9" ht="17.25" customHeight="1" x14ac:dyDescent="0.25">
      <c r="A252" s="32"/>
      <c r="B252" s="33" t="s">
        <v>104</v>
      </c>
      <c r="C252" s="34">
        <v>200</v>
      </c>
      <c r="D252" s="34">
        <v>14</v>
      </c>
      <c r="E252" s="34">
        <v>12.31</v>
      </c>
      <c r="F252" s="34">
        <v>10.53</v>
      </c>
      <c r="G252" s="2">
        <v>220.3</v>
      </c>
      <c r="H252" s="35">
        <v>12</v>
      </c>
      <c r="I252" s="35">
        <v>163</v>
      </c>
    </row>
    <row r="253" spans="1:9" ht="15" customHeight="1" x14ac:dyDescent="0.25">
      <c r="A253" s="32"/>
      <c r="B253" s="33" t="s">
        <v>228</v>
      </c>
      <c r="C253" s="34">
        <v>70</v>
      </c>
      <c r="D253" s="34">
        <v>10.31</v>
      </c>
      <c r="E253" s="34">
        <v>7.1</v>
      </c>
      <c r="F253" s="34">
        <v>0.73</v>
      </c>
      <c r="G253" s="2">
        <v>108.3</v>
      </c>
      <c r="H253" s="35">
        <v>1.3</v>
      </c>
      <c r="I253" s="35">
        <v>364</v>
      </c>
    </row>
    <row r="254" spans="1:9" ht="13.5" customHeight="1" x14ac:dyDescent="0.25">
      <c r="A254" s="32"/>
      <c r="B254" s="33" t="s">
        <v>14</v>
      </c>
      <c r="C254" s="34">
        <v>70</v>
      </c>
      <c r="D254" s="34">
        <v>1.8</v>
      </c>
      <c r="E254" s="34">
        <v>2.36</v>
      </c>
      <c r="F254" s="34">
        <v>14.67</v>
      </c>
      <c r="G254" s="2">
        <v>90</v>
      </c>
      <c r="H254" s="35">
        <v>18</v>
      </c>
      <c r="I254" s="35">
        <v>441</v>
      </c>
    </row>
    <row r="255" spans="1:9" ht="17.25" customHeight="1" x14ac:dyDescent="0.25">
      <c r="A255" s="3"/>
      <c r="B255" s="4" t="s">
        <v>38</v>
      </c>
      <c r="C255" s="5">
        <v>180</v>
      </c>
      <c r="D255" s="5">
        <v>0.18</v>
      </c>
      <c r="E255" s="5">
        <v>0.18</v>
      </c>
      <c r="F255" s="5">
        <v>14.4</v>
      </c>
      <c r="G255" s="8">
        <v>58.2</v>
      </c>
      <c r="H255" s="7">
        <v>5.86</v>
      </c>
      <c r="I255" s="7">
        <v>212</v>
      </c>
    </row>
    <row r="256" spans="1:9" ht="13.8" x14ac:dyDescent="0.25">
      <c r="A256" s="32"/>
      <c r="B256" s="33" t="s">
        <v>16</v>
      </c>
      <c r="C256" s="34">
        <v>37</v>
      </c>
      <c r="D256" s="34">
        <v>1.81</v>
      </c>
      <c r="E256" s="34">
        <v>0.37</v>
      </c>
      <c r="F256" s="34">
        <v>17</v>
      </c>
      <c r="G256" s="2">
        <v>81.400000000000006</v>
      </c>
      <c r="H256" s="35">
        <v>0</v>
      </c>
      <c r="I256" s="35"/>
    </row>
    <row r="257" spans="1:9" ht="13.8" x14ac:dyDescent="0.25">
      <c r="A257" s="32"/>
      <c r="B257" s="58" t="s">
        <v>53</v>
      </c>
      <c r="C257" s="34">
        <v>40</v>
      </c>
      <c r="D257" s="34">
        <v>3.04</v>
      </c>
      <c r="E257" s="34">
        <v>0.32</v>
      </c>
      <c r="F257" s="34">
        <v>19.440000000000001</v>
      </c>
      <c r="G257" s="2">
        <v>95.2</v>
      </c>
      <c r="H257" s="2">
        <v>0</v>
      </c>
      <c r="I257" s="2"/>
    </row>
    <row r="258" spans="1:9" ht="13.8" x14ac:dyDescent="0.25">
      <c r="A258" s="32"/>
      <c r="B258" s="36" t="s">
        <v>9</v>
      </c>
      <c r="C258" s="34"/>
      <c r="D258" s="37">
        <f>D251+D252+D253+D254+D255+D256+D257</f>
        <v>31.74</v>
      </c>
      <c r="E258" s="37">
        <f>E251+E252+E253+E254+E255+E256+E257</f>
        <v>22.68</v>
      </c>
      <c r="F258" s="37">
        <f>F251+F252+F253+F254+F255+F256+F257</f>
        <v>80.41</v>
      </c>
      <c r="G258" s="37">
        <f>G251+G252+G253+G254+G255+G256+G257</f>
        <v>670.2</v>
      </c>
      <c r="H258" s="37">
        <f>H251+H252+H253+H254+H255+H256+H257</f>
        <v>41.16</v>
      </c>
      <c r="I258" s="37"/>
    </row>
    <row r="259" spans="1:9" ht="13.5" customHeight="1" x14ac:dyDescent="0.25">
      <c r="A259" s="113" t="s">
        <v>40</v>
      </c>
      <c r="B259" s="113"/>
      <c r="C259" s="113"/>
      <c r="D259" s="113"/>
      <c r="E259" s="113"/>
      <c r="F259" s="113"/>
      <c r="G259" s="113"/>
      <c r="H259" s="113"/>
      <c r="I259" s="113"/>
    </row>
    <row r="260" spans="1:9" ht="24" x14ac:dyDescent="0.25">
      <c r="A260" s="66"/>
      <c r="B260" s="33" t="s">
        <v>101</v>
      </c>
      <c r="C260" s="34">
        <v>80</v>
      </c>
      <c r="D260" s="34">
        <v>6.31</v>
      </c>
      <c r="E260" s="34">
        <v>6.2</v>
      </c>
      <c r="F260" s="34">
        <v>46.28</v>
      </c>
      <c r="G260" s="73">
        <v>266.58</v>
      </c>
      <c r="H260" s="35">
        <v>0.26</v>
      </c>
      <c r="I260" s="35">
        <v>555</v>
      </c>
    </row>
    <row r="261" spans="1:9" ht="13.8" x14ac:dyDescent="0.25">
      <c r="A261" s="32"/>
      <c r="B261" s="33" t="s">
        <v>21</v>
      </c>
      <c r="C261" s="34">
        <v>180</v>
      </c>
      <c r="D261" s="34">
        <v>5.6</v>
      </c>
      <c r="E261" s="34">
        <v>5</v>
      </c>
      <c r="F261" s="34">
        <v>9.4</v>
      </c>
      <c r="G261" s="2">
        <v>116</v>
      </c>
      <c r="H261" s="35">
        <v>2.6</v>
      </c>
      <c r="I261" s="35">
        <v>529</v>
      </c>
    </row>
    <row r="262" spans="1:9" ht="13.8" x14ac:dyDescent="0.25">
      <c r="A262" s="32"/>
      <c r="B262" s="36" t="s">
        <v>9</v>
      </c>
      <c r="C262" s="34"/>
      <c r="D262" s="37">
        <f>D260+D261</f>
        <v>11.91</v>
      </c>
      <c r="E262" s="37">
        <f>E260+E261</f>
        <v>11.2</v>
      </c>
      <c r="F262" s="37">
        <f>F260+F261</f>
        <v>55.68</v>
      </c>
      <c r="G262" s="37">
        <f>G260+G261</f>
        <v>382.58</v>
      </c>
      <c r="H262" s="37">
        <f>H260+H261</f>
        <v>2.8600000000000003</v>
      </c>
      <c r="I262" s="37"/>
    </row>
    <row r="263" spans="1:9" ht="15" customHeight="1" x14ac:dyDescent="0.25">
      <c r="A263" s="32"/>
      <c r="B263" s="36" t="s">
        <v>45</v>
      </c>
      <c r="C263" s="34"/>
      <c r="D263" s="39">
        <f>D245+D249+D258+D262</f>
        <v>63.45</v>
      </c>
      <c r="E263" s="39">
        <f>E245+E249+E258+E262</f>
        <v>54.709999999999994</v>
      </c>
      <c r="F263" s="39">
        <f>F245+F249+F258+F262</f>
        <v>179.44</v>
      </c>
      <c r="G263" s="39">
        <f>G245+G249+G258+G262</f>
        <v>1504.83</v>
      </c>
      <c r="H263" s="39">
        <f>H245+H249+H258+H262</f>
        <v>60.66</v>
      </c>
      <c r="I263" s="39"/>
    </row>
    <row r="264" spans="1:9" ht="24" customHeight="1" x14ac:dyDescent="0.25">
      <c r="A264" s="32"/>
      <c r="B264" s="33" t="s">
        <v>67</v>
      </c>
      <c r="C264" s="34"/>
      <c r="D264" s="40"/>
      <c r="E264" s="40"/>
      <c r="F264" s="40"/>
      <c r="G264" s="2"/>
      <c r="H264" s="42"/>
      <c r="I264" s="42"/>
    </row>
    <row r="265" spans="1:9" ht="24" customHeight="1" x14ac:dyDescent="0.25">
      <c r="A265" s="114" t="s">
        <v>105</v>
      </c>
      <c r="B265" s="114"/>
      <c r="C265" s="114"/>
      <c r="D265" s="114"/>
      <c r="E265" s="114"/>
      <c r="F265" s="114"/>
      <c r="G265" s="114"/>
      <c r="H265" s="114"/>
      <c r="I265" s="114"/>
    </row>
    <row r="266" spans="1:9" ht="24" customHeight="1" x14ac:dyDescent="0.25">
      <c r="A266" s="114" t="s">
        <v>77</v>
      </c>
      <c r="B266" s="114"/>
      <c r="C266" s="114"/>
      <c r="D266" s="114"/>
      <c r="E266" s="114"/>
      <c r="F266" s="114"/>
      <c r="G266" s="114"/>
      <c r="H266" s="114"/>
      <c r="I266" s="114"/>
    </row>
    <row r="267" spans="1:9" ht="15.75" customHeight="1" x14ac:dyDescent="0.25">
      <c r="A267" s="115" t="s">
        <v>2</v>
      </c>
      <c r="B267" s="115"/>
      <c r="C267" s="115"/>
      <c r="D267" s="115"/>
      <c r="E267" s="115"/>
      <c r="F267" s="115"/>
      <c r="G267" s="115"/>
      <c r="H267" s="115"/>
      <c r="I267" s="115"/>
    </row>
    <row r="268" spans="1:9" ht="16.5" customHeight="1" x14ac:dyDescent="0.25">
      <c r="A268" s="113" t="s">
        <v>106</v>
      </c>
      <c r="B268" s="113"/>
      <c r="C268" s="113"/>
      <c r="D268" s="113"/>
      <c r="E268" s="113"/>
      <c r="F268" s="113"/>
      <c r="G268" s="113"/>
      <c r="H268" s="113"/>
      <c r="I268" s="113"/>
    </row>
    <row r="269" spans="1:9" ht="27" customHeight="1" x14ac:dyDescent="0.25">
      <c r="A269" s="11"/>
      <c r="B269" s="4" t="s">
        <v>107</v>
      </c>
      <c r="C269" s="5" t="s">
        <v>95</v>
      </c>
      <c r="D269" s="5">
        <v>4.4000000000000004</v>
      </c>
      <c r="E269" s="5">
        <v>7.22</v>
      </c>
      <c r="F269" s="5">
        <v>19.8</v>
      </c>
      <c r="G269" s="8">
        <v>160.6</v>
      </c>
      <c r="H269" s="7">
        <v>1.3</v>
      </c>
      <c r="I269" s="7">
        <v>275</v>
      </c>
    </row>
    <row r="270" spans="1:9" x14ac:dyDescent="0.25">
      <c r="A270" s="43"/>
      <c r="B270" s="33" t="s">
        <v>32</v>
      </c>
      <c r="C270" s="34">
        <v>180</v>
      </c>
      <c r="D270" s="34">
        <v>2.8</v>
      </c>
      <c r="E270" s="34">
        <v>3.2</v>
      </c>
      <c r="F270" s="34">
        <v>16.100000000000001</v>
      </c>
      <c r="G270" s="45">
        <v>109.5</v>
      </c>
      <c r="H270" s="35">
        <v>1.3</v>
      </c>
      <c r="I270" s="35">
        <v>514</v>
      </c>
    </row>
    <row r="271" spans="1:9" ht="13.8" x14ac:dyDescent="0.25">
      <c r="A271" s="32"/>
      <c r="B271" s="33" t="s">
        <v>33</v>
      </c>
      <c r="C271" s="44" t="s">
        <v>58</v>
      </c>
      <c r="D271" s="34">
        <v>1.58</v>
      </c>
      <c r="E271" s="34">
        <v>4.2300000000000004</v>
      </c>
      <c r="F271" s="34">
        <v>10.029999999999999</v>
      </c>
      <c r="G271" s="2">
        <v>85.45</v>
      </c>
      <c r="H271" s="35">
        <v>0</v>
      </c>
      <c r="I271" s="35">
        <v>107</v>
      </c>
    </row>
    <row r="272" spans="1:9" ht="25.5" customHeight="1" x14ac:dyDescent="0.25">
      <c r="A272" s="32"/>
      <c r="B272" s="36" t="s">
        <v>44</v>
      </c>
      <c r="C272" s="34"/>
      <c r="D272" s="37">
        <f>D269+D270+D271</f>
        <v>8.7800000000000011</v>
      </c>
      <c r="E272" s="37">
        <f>E269+E270+E271</f>
        <v>14.65</v>
      </c>
      <c r="F272" s="37">
        <f>F269+F270+F271</f>
        <v>45.930000000000007</v>
      </c>
      <c r="G272" s="37">
        <f>G269+G270+G271</f>
        <v>355.55</v>
      </c>
      <c r="H272" s="37">
        <f>H269+H270+H271</f>
        <v>2.6</v>
      </c>
      <c r="I272" s="37"/>
    </row>
    <row r="273" spans="1:9" ht="15.75" customHeight="1" x14ac:dyDescent="0.25">
      <c r="A273" s="32"/>
      <c r="B273" s="33"/>
      <c r="C273" s="34"/>
      <c r="D273" s="34"/>
      <c r="E273" s="34"/>
      <c r="F273" s="34"/>
      <c r="G273" s="59"/>
      <c r="H273" s="42"/>
      <c r="I273" s="42"/>
    </row>
    <row r="274" spans="1:9" ht="15.75" customHeight="1" x14ac:dyDescent="0.25">
      <c r="A274" s="113" t="s">
        <v>59</v>
      </c>
      <c r="B274" s="113"/>
      <c r="C274" s="113"/>
      <c r="D274" s="113"/>
      <c r="E274" s="113"/>
      <c r="F274" s="113"/>
      <c r="G274" s="113"/>
      <c r="H274" s="113"/>
      <c r="I274" s="113"/>
    </row>
    <row r="275" spans="1:9" ht="24.75" customHeight="1" x14ac:dyDescent="0.25">
      <c r="A275" s="26"/>
      <c r="B275" s="4" t="s">
        <v>11</v>
      </c>
      <c r="C275" s="5">
        <v>80</v>
      </c>
      <c r="D275" s="5">
        <v>0.32</v>
      </c>
      <c r="E275" s="5">
        <v>0.32</v>
      </c>
      <c r="F275" s="5">
        <v>7.9</v>
      </c>
      <c r="G275" s="13">
        <v>36.299999999999997</v>
      </c>
      <c r="H275" s="7">
        <v>10.49</v>
      </c>
      <c r="I275" s="7"/>
    </row>
    <row r="276" spans="1:9" ht="15.75" customHeight="1" x14ac:dyDescent="0.25">
      <c r="A276" s="32"/>
      <c r="B276" s="63"/>
      <c r="C276" s="56"/>
      <c r="D276" s="56"/>
      <c r="E276" s="56"/>
      <c r="F276" s="56"/>
      <c r="G276" s="74"/>
      <c r="H276" s="42"/>
      <c r="I276" s="42"/>
    </row>
    <row r="277" spans="1:9" ht="15.75" customHeight="1" x14ac:dyDescent="0.25">
      <c r="A277" s="32"/>
      <c r="B277" s="63"/>
      <c r="C277" s="56"/>
      <c r="D277" s="56"/>
      <c r="E277" s="56"/>
      <c r="F277" s="56"/>
      <c r="G277" s="64"/>
      <c r="H277" s="42"/>
      <c r="I277" s="42"/>
    </row>
    <row r="278" spans="1:9" ht="13.8" x14ac:dyDescent="0.25">
      <c r="A278" s="32"/>
      <c r="B278" s="49" t="s">
        <v>9</v>
      </c>
      <c r="C278" s="56"/>
      <c r="D278" s="39">
        <f>D275+D276</f>
        <v>0.32</v>
      </c>
      <c r="E278" s="39">
        <f>E275+E276</f>
        <v>0.32</v>
      </c>
      <c r="F278" s="39">
        <f>F275+F276</f>
        <v>7.9</v>
      </c>
      <c r="G278" s="39">
        <f>G275+G276</f>
        <v>36.299999999999997</v>
      </c>
      <c r="H278" s="39">
        <f>H275+H276</f>
        <v>10.49</v>
      </c>
      <c r="I278" s="39"/>
    </row>
    <row r="279" spans="1:9" ht="13.5" customHeight="1" x14ac:dyDescent="0.25">
      <c r="A279" s="113" t="s">
        <v>12</v>
      </c>
      <c r="B279" s="113"/>
      <c r="C279" s="113"/>
      <c r="D279" s="113"/>
      <c r="E279" s="113"/>
      <c r="F279" s="113"/>
      <c r="G279" s="113"/>
      <c r="H279" s="113"/>
      <c r="I279" s="113"/>
    </row>
    <row r="280" spans="1:9" ht="14.25" customHeight="1" x14ac:dyDescent="0.25">
      <c r="A280" s="32"/>
      <c r="B280" s="33" t="s">
        <v>50</v>
      </c>
      <c r="C280" s="34">
        <v>40</v>
      </c>
      <c r="D280" s="34">
        <v>0.72</v>
      </c>
      <c r="E280" s="34">
        <v>0</v>
      </c>
      <c r="F280" s="34">
        <v>0.88</v>
      </c>
      <c r="G280" s="2">
        <v>6.27</v>
      </c>
      <c r="H280" s="56">
        <v>12</v>
      </c>
      <c r="I280" s="56"/>
    </row>
    <row r="281" spans="1:9" ht="18" customHeight="1" x14ac:dyDescent="0.25">
      <c r="A281" s="16"/>
      <c r="B281" s="33" t="s">
        <v>108</v>
      </c>
      <c r="C281" s="34">
        <v>200</v>
      </c>
      <c r="D281" s="34">
        <v>3</v>
      </c>
      <c r="E281" s="34">
        <v>1.64</v>
      </c>
      <c r="F281" s="34">
        <v>21.8</v>
      </c>
      <c r="G281" s="2">
        <v>123.7</v>
      </c>
      <c r="H281" s="35">
        <v>12.2</v>
      </c>
      <c r="I281" s="35">
        <v>161</v>
      </c>
    </row>
    <row r="282" spans="1:9" ht="15" customHeight="1" x14ac:dyDescent="0.25">
      <c r="A282" s="75"/>
      <c r="B282" s="33" t="s">
        <v>109</v>
      </c>
      <c r="C282" s="34">
        <v>80</v>
      </c>
      <c r="D282" s="34">
        <v>18.77</v>
      </c>
      <c r="E282" s="34">
        <v>20.75</v>
      </c>
      <c r="F282" s="34">
        <v>11.41</v>
      </c>
      <c r="G282" s="56">
        <v>311.2</v>
      </c>
      <c r="H282" s="35">
        <v>1.06</v>
      </c>
      <c r="I282" s="35">
        <v>422</v>
      </c>
    </row>
    <row r="283" spans="1:9" ht="16.5" customHeight="1" x14ac:dyDescent="0.25">
      <c r="A283" s="32"/>
      <c r="B283" s="33" t="s">
        <v>110</v>
      </c>
      <c r="C283" s="34">
        <v>150</v>
      </c>
      <c r="D283" s="34">
        <v>3.2</v>
      </c>
      <c r="E283" s="34">
        <v>3.38</v>
      </c>
      <c r="F283" s="34">
        <v>20.100000000000001</v>
      </c>
      <c r="G283" s="2">
        <v>123.32</v>
      </c>
      <c r="H283" s="35">
        <v>35</v>
      </c>
      <c r="I283" s="35">
        <v>210</v>
      </c>
    </row>
    <row r="284" spans="1:9" ht="13.8" x14ac:dyDescent="0.25">
      <c r="A284" s="32"/>
      <c r="B284" s="33" t="s">
        <v>15</v>
      </c>
      <c r="C284" s="34">
        <v>180</v>
      </c>
      <c r="D284" s="34">
        <v>0.16200000000000001</v>
      </c>
      <c r="E284" s="34">
        <v>1.7999999999999999E-2</v>
      </c>
      <c r="F284" s="34">
        <v>11.5</v>
      </c>
      <c r="G284" s="2">
        <v>71.3</v>
      </c>
      <c r="H284" s="57">
        <v>0.15</v>
      </c>
      <c r="I284" s="57">
        <v>522</v>
      </c>
    </row>
    <row r="285" spans="1:9" ht="13.8" x14ac:dyDescent="0.25">
      <c r="A285" s="32"/>
      <c r="B285" s="33" t="s">
        <v>16</v>
      </c>
      <c r="C285" s="34">
        <v>37</v>
      </c>
      <c r="D285" s="34">
        <v>1.81</v>
      </c>
      <c r="E285" s="34">
        <v>0.37</v>
      </c>
      <c r="F285" s="34">
        <v>17</v>
      </c>
      <c r="G285" s="2">
        <v>81.400000000000006</v>
      </c>
      <c r="H285" s="35">
        <v>0</v>
      </c>
      <c r="I285" s="35"/>
    </row>
    <row r="286" spans="1:9" ht="13.8" x14ac:dyDescent="0.25">
      <c r="A286" s="32"/>
      <c r="B286" s="33" t="s">
        <v>53</v>
      </c>
      <c r="C286" s="34">
        <v>40</v>
      </c>
      <c r="D286" s="34">
        <v>3.04</v>
      </c>
      <c r="E286" s="34">
        <v>0.32</v>
      </c>
      <c r="F286" s="34">
        <v>19.440000000000001</v>
      </c>
      <c r="G286" s="2">
        <v>95.2</v>
      </c>
      <c r="H286" s="35">
        <v>0</v>
      </c>
      <c r="I286" s="35"/>
    </row>
    <row r="287" spans="1:9" ht="13.8" x14ac:dyDescent="0.25">
      <c r="A287" s="32"/>
      <c r="B287" s="33"/>
      <c r="C287" s="34"/>
      <c r="D287" s="34"/>
      <c r="E287" s="34"/>
      <c r="F287" s="34"/>
      <c r="G287" s="2"/>
      <c r="H287" s="57"/>
      <c r="I287" s="57"/>
    </row>
    <row r="288" spans="1:9" ht="13.8" x14ac:dyDescent="0.25">
      <c r="A288" s="32"/>
      <c r="B288" s="36" t="s">
        <v>9</v>
      </c>
      <c r="C288" s="34"/>
      <c r="D288" s="37">
        <f>D280+D281+D282+D283+D284+D285+D286</f>
        <v>30.701999999999995</v>
      </c>
      <c r="E288" s="37">
        <f>E280+E281+E282+E283+E284+E285+E286</f>
        <v>26.478000000000002</v>
      </c>
      <c r="F288" s="37">
        <f>F280+F281+F282+F283+F284+F285+F286</f>
        <v>102.13</v>
      </c>
      <c r="G288" s="37">
        <f>G280+G281+G282+G283+G284+G285+G286</f>
        <v>812.39</v>
      </c>
      <c r="H288" s="37">
        <f>H280+H281+H282+H283+H284+H285+H286</f>
        <v>60.41</v>
      </c>
      <c r="I288" s="37"/>
    </row>
    <row r="289" spans="1:10" ht="13.8" x14ac:dyDescent="0.25">
      <c r="A289" s="32"/>
      <c r="B289" s="33"/>
      <c r="C289" s="34"/>
      <c r="D289" s="34"/>
      <c r="E289" s="34"/>
      <c r="F289" s="34"/>
      <c r="G289" s="59"/>
      <c r="H289" s="42"/>
      <c r="I289" s="42"/>
    </row>
    <row r="290" spans="1:10" ht="13.5" customHeight="1" x14ac:dyDescent="0.25">
      <c r="A290" s="113" t="s">
        <v>18</v>
      </c>
      <c r="B290" s="113"/>
      <c r="C290" s="113"/>
      <c r="D290" s="113"/>
      <c r="E290" s="113"/>
      <c r="F290" s="113"/>
      <c r="G290" s="113"/>
      <c r="H290" s="113"/>
      <c r="I290" s="113"/>
    </row>
    <row r="291" spans="1:10" ht="13.8" x14ac:dyDescent="0.25">
      <c r="A291" s="32"/>
      <c r="B291" s="33" t="s">
        <v>111</v>
      </c>
      <c r="C291" s="44" t="s">
        <v>112</v>
      </c>
      <c r="D291" s="34">
        <v>21.3</v>
      </c>
      <c r="E291" s="34">
        <v>17.7</v>
      </c>
      <c r="F291" s="34">
        <v>17.32</v>
      </c>
      <c r="G291" s="2">
        <v>326.39999999999998</v>
      </c>
      <c r="H291" s="35">
        <v>0.64</v>
      </c>
      <c r="I291" s="35">
        <v>323</v>
      </c>
    </row>
    <row r="292" spans="1:10" ht="13.8" x14ac:dyDescent="0.25">
      <c r="A292" s="32"/>
      <c r="B292" s="33" t="s">
        <v>42</v>
      </c>
      <c r="C292" s="34">
        <v>180</v>
      </c>
      <c r="D292" s="34">
        <v>5.04</v>
      </c>
      <c r="E292" s="34">
        <v>4.5</v>
      </c>
      <c r="F292" s="34">
        <v>7.38</v>
      </c>
      <c r="G292" s="2">
        <v>151.19999999999999</v>
      </c>
      <c r="H292" s="35">
        <v>1.26</v>
      </c>
      <c r="I292" s="35"/>
    </row>
    <row r="293" spans="1:10" ht="13.8" x14ac:dyDescent="0.25">
      <c r="A293" s="32"/>
      <c r="B293" s="33"/>
      <c r="C293" s="34"/>
      <c r="D293" s="34"/>
      <c r="E293" s="34"/>
      <c r="F293" s="34"/>
      <c r="G293" s="2"/>
      <c r="H293" s="35"/>
      <c r="I293" s="35"/>
    </row>
    <row r="294" spans="1:10" ht="13.8" x14ac:dyDescent="0.25">
      <c r="A294" s="32"/>
      <c r="B294" s="36" t="s">
        <v>9</v>
      </c>
      <c r="C294" s="34"/>
      <c r="D294" s="37">
        <f>D291+D292+D293</f>
        <v>26.34</v>
      </c>
      <c r="E294" s="37">
        <f>E291+E292+E293</f>
        <v>22.2</v>
      </c>
      <c r="F294" s="37">
        <f>F291+F292+F293</f>
        <v>24.7</v>
      </c>
      <c r="G294" s="37">
        <f>G291+G292+G293</f>
        <v>477.59999999999997</v>
      </c>
      <c r="H294" s="37">
        <f>H291+H292+H293</f>
        <v>1.9</v>
      </c>
      <c r="I294" s="37"/>
    </row>
    <row r="295" spans="1:10" ht="13.8" x14ac:dyDescent="0.25">
      <c r="A295" s="32"/>
      <c r="B295" s="33"/>
      <c r="C295" s="34"/>
      <c r="D295" s="34"/>
      <c r="E295" s="34"/>
      <c r="F295" s="34"/>
      <c r="G295" s="59"/>
      <c r="H295" s="42"/>
      <c r="I295" s="42"/>
    </row>
    <row r="296" spans="1:10" ht="13.8" x14ac:dyDescent="0.25">
      <c r="A296" s="32"/>
      <c r="B296" s="36" t="s">
        <v>45</v>
      </c>
      <c r="C296" s="34"/>
      <c r="D296" s="39">
        <f>D272+D278+D288+D294</f>
        <v>66.141999999999996</v>
      </c>
      <c r="E296" s="39">
        <f>E272+E278+E288+E294</f>
        <v>63.647999999999996</v>
      </c>
      <c r="F296" s="39">
        <f>F272+F278+F288+F294</f>
        <v>180.66</v>
      </c>
      <c r="G296" s="39">
        <f>G272+G278+G288+G294</f>
        <v>1681.84</v>
      </c>
      <c r="H296" s="39">
        <f>H272+H278+H288+H294</f>
        <v>75.400000000000006</v>
      </c>
      <c r="I296" s="39"/>
    </row>
    <row r="297" spans="1:10" ht="13.8" x14ac:dyDescent="0.25">
      <c r="A297" s="32"/>
      <c r="B297" s="33" t="s">
        <v>67</v>
      </c>
      <c r="C297" s="34"/>
      <c r="D297" s="40"/>
      <c r="E297" s="40"/>
      <c r="F297" s="40"/>
      <c r="G297" s="2"/>
      <c r="H297" s="42"/>
      <c r="I297" s="42"/>
    </row>
    <row r="298" spans="1:10" ht="13.8" x14ac:dyDescent="0.25">
      <c r="A298" s="32"/>
      <c r="B298" s="33" t="s">
        <v>113</v>
      </c>
      <c r="C298" s="34"/>
      <c r="D298" s="40">
        <f>D37+D67+D93+D120+D148+D180+D207+D236+D263+D296</f>
        <v>544.41800000000001</v>
      </c>
      <c r="E298" s="40">
        <f>E37+E67+E93+E120+E148+E180+E207+E236+E263+E296</f>
        <v>500.67199999999991</v>
      </c>
      <c r="F298" s="40">
        <f>F37+F67+F93+F120+F148+F180+F207+F236+F263+F296</f>
        <v>1821.3300000000002</v>
      </c>
      <c r="G298" s="40">
        <f>G37+G67+G93+G120+G148+G180+G207+G236+G263+G296</f>
        <v>14521.539999999999</v>
      </c>
      <c r="H298" s="40">
        <f>H37+H67+H93+H120+H148+H180+H207+H236+H263+H296</f>
        <v>773.81999999999994</v>
      </c>
      <c r="I298" s="40"/>
    </row>
    <row r="299" spans="1:10" ht="13.8" x14ac:dyDescent="0.25">
      <c r="A299" s="32"/>
      <c r="B299" s="33" t="s">
        <v>114</v>
      </c>
      <c r="C299" s="34"/>
      <c r="D299" s="40">
        <f>D298/10</f>
        <v>54.441800000000001</v>
      </c>
      <c r="E299" s="40">
        <f>E298/10</f>
        <v>50.067199999999993</v>
      </c>
      <c r="F299" s="40">
        <f>F298/10</f>
        <v>182.13300000000001</v>
      </c>
      <c r="G299" s="40">
        <f>G298/10</f>
        <v>1452.154</v>
      </c>
      <c r="H299" s="40">
        <f>H298/10</f>
        <v>77.381999999999991</v>
      </c>
      <c r="I299" s="40"/>
    </row>
    <row r="300" spans="1:10" x14ac:dyDescent="0.25">
      <c r="A300" s="76"/>
      <c r="B300" s="76"/>
      <c r="C300" s="76"/>
      <c r="D300" s="76"/>
      <c r="E300" s="76"/>
      <c r="F300" s="76"/>
      <c r="G300" s="76"/>
      <c r="H300" s="76"/>
      <c r="I300" s="76"/>
    </row>
    <row r="301" spans="1:10" ht="18" customHeight="1" x14ac:dyDescent="0.25">
      <c r="A301" t="s">
        <v>115</v>
      </c>
      <c r="B301" s="77"/>
      <c r="C301" s="78"/>
      <c r="D301" s="78"/>
      <c r="E301" s="78"/>
      <c r="F301" s="78"/>
      <c r="G301" s="78"/>
      <c r="H301" s="78"/>
      <c r="I301" s="78"/>
      <c r="J301" s="78"/>
    </row>
    <row r="302" spans="1:10" ht="31.2" x14ac:dyDescent="0.25">
      <c r="B302" s="77" t="s">
        <v>116</v>
      </c>
      <c r="C302" s="78"/>
      <c r="D302" s="78"/>
      <c r="E302" s="78"/>
      <c r="F302" s="78"/>
      <c r="G302" s="78"/>
      <c r="H302" s="78"/>
      <c r="I302" s="78"/>
    </row>
    <row r="303" spans="1:10" x14ac:dyDescent="0.25">
      <c r="H303" s="79"/>
    </row>
    <row r="304" spans="1:10" ht="15" x14ac:dyDescent="0.25">
      <c r="B304" s="78" t="s">
        <v>117</v>
      </c>
      <c r="C304" s="78"/>
      <c r="D304" s="78"/>
      <c r="E304" s="78" t="s">
        <v>118</v>
      </c>
      <c r="F304" s="78"/>
      <c r="G304" s="78"/>
      <c r="H304" s="79"/>
    </row>
    <row r="305" spans="2:8" ht="15" x14ac:dyDescent="0.25">
      <c r="B305" s="78"/>
      <c r="C305" s="78"/>
      <c r="D305" s="78"/>
      <c r="E305" s="78"/>
      <c r="F305" s="78"/>
      <c r="G305" s="78"/>
      <c r="H305" s="79"/>
    </row>
    <row r="306" spans="2:8" ht="15" x14ac:dyDescent="0.25">
      <c r="B306" s="78"/>
      <c r="C306" s="78"/>
      <c r="D306" s="78"/>
      <c r="E306" s="78"/>
      <c r="F306" s="78"/>
      <c r="G306" s="78"/>
      <c r="H306" s="79"/>
    </row>
    <row r="307" spans="2:8" x14ac:dyDescent="0.25">
      <c r="B307" t="s">
        <v>119</v>
      </c>
      <c r="E307">
        <v>1472</v>
      </c>
      <c r="H307" s="79"/>
    </row>
    <row r="308" spans="2:8" x14ac:dyDescent="0.25">
      <c r="B308" t="s">
        <v>120</v>
      </c>
      <c r="E308">
        <v>55</v>
      </c>
      <c r="H308" s="79"/>
    </row>
    <row r="309" spans="2:8" x14ac:dyDescent="0.25">
      <c r="B309" t="s">
        <v>121</v>
      </c>
      <c r="E309">
        <v>52</v>
      </c>
      <c r="H309" s="79"/>
    </row>
    <row r="310" spans="2:8" x14ac:dyDescent="0.25">
      <c r="B310" t="s">
        <v>122</v>
      </c>
      <c r="E310">
        <v>206</v>
      </c>
    </row>
  </sheetData>
  <sheetProtection selectLockedCells="1" selectUnlockedCells="1"/>
  <mergeCells count="92">
    <mergeCell ref="A1:I1"/>
    <mergeCell ref="A2:I2"/>
    <mergeCell ref="A3:I3"/>
    <mergeCell ref="A4:A6"/>
    <mergeCell ref="B4:B6"/>
    <mergeCell ref="C4:C6"/>
    <mergeCell ref="D4:F4"/>
    <mergeCell ref="G4:G6"/>
    <mergeCell ref="H4:H6"/>
    <mergeCell ref="I4:I6"/>
    <mergeCell ref="A7:I7"/>
    <mergeCell ref="A8:I8"/>
    <mergeCell ref="A13:I13"/>
    <mergeCell ref="A16:I16"/>
    <mergeCell ref="A30:I30"/>
    <mergeCell ref="A38:I38"/>
    <mergeCell ref="A39:I39"/>
    <mergeCell ref="A40:I40"/>
    <mergeCell ref="A41:I41"/>
    <mergeCell ref="A42:A44"/>
    <mergeCell ref="B42:B44"/>
    <mergeCell ref="C42:C44"/>
    <mergeCell ref="D42:F42"/>
    <mergeCell ref="G42:G44"/>
    <mergeCell ref="H42:H43"/>
    <mergeCell ref="I42:I43"/>
    <mergeCell ref="D43:D44"/>
    <mergeCell ref="E43:E44"/>
    <mergeCell ref="F43:F44"/>
    <mergeCell ref="A45:I45"/>
    <mergeCell ref="A50:I50"/>
    <mergeCell ref="A53:I53"/>
    <mergeCell ref="A62:I62"/>
    <mergeCell ref="A68:I68"/>
    <mergeCell ref="A69:I69"/>
    <mergeCell ref="A70:I70"/>
    <mergeCell ref="A71:I71"/>
    <mergeCell ref="A77:I77"/>
    <mergeCell ref="A80:I80"/>
    <mergeCell ref="A89:I89"/>
    <mergeCell ref="A95:I95"/>
    <mergeCell ref="A96:I96"/>
    <mergeCell ref="A97:I97"/>
    <mergeCell ref="A98:I98"/>
    <mergeCell ref="A103:I103"/>
    <mergeCell ref="A106:I106"/>
    <mergeCell ref="A113:I113"/>
    <mergeCell ref="A122:I122"/>
    <mergeCell ref="A123:I123"/>
    <mergeCell ref="A124:I124"/>
    <mergeCell ref="A125:I125"/>
    <mergeCell ref="A126:I126"/>
    <mergeCell ref="A131:I131"/>
    <mergeCell ref="A134:I134"/>
    <mergeCell ref="A144:I144"/>
    <mergeCell ref="A150:I150"/>
    <mergeCell ref="A151:I151"/>
    <mergeCell ref="A152:I152"/>
    <mergeCell ref="A153:I153"/>
    <mergeCell ref="A154:I154"/>
    <mergeCell ref="A161:I161"/>
    <mergeCell ref="A164:I164"/>
    <mergeCell ref="A174:I174"/>
    <mergeCell ref="A182:I182"/>
    <mergeCell ref="A183:I183"/>
    <mergeCell ref="A184:I184"/>
    <mergeCell ref="A185:I185"/>
    <mergeCell ref="A186:I186"/>
    <mergeCell ref="A191:I191"/>
    <mergeCell ref="A194:I194"/>
    <mergeCell ref="A202:I202"/>
    <mergeCell ref="A209:I209"/>
    <mergeCell ref="A210:I210"/>
    <mergeCell ref="A211:I211"/>
    <mergeCell ref="A212:I212"/>
    <mergeCell ref="A213:I213"/>
    <mergeCell ref="A223:I223"/>
    <mergeCell ref="A232:I232"/>
    <mergeCell ref="A238:I238"/>
    <mergeCell ref="A239:I239"/>
    <mergeCell ref="A240:I240"/>
    <mergeCell ref="A241:I241"/>
    <mergeCell ref="A247:I247"/>
    <mergeCell ref="A250:I250"/>
    <mergeCell ref="A279:I279"/>
    <mergeCell ref="A290:I290"/>
    <mergeCell ref="A259:I259"/>
    <mergeCell ref="A265:I265"/>
    <mergeCell ref="A266:I266"/>
    <mergeCell ref="A267:I267"/>
    <mergeCell ref="A268:I268"/>
    <mergeCell ref="A274:I27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3"/>
  <sheetViews>
    <sheetView topLeftCell="A52" workbookViewId="0">
      <pane xSplit="17772" topLeftCell="R1"/>
      <selection activeCell="L7" sqref="L7"/>
      <selection pane="topRight" activeCell="R52" sqref="R52"/>
    </sheetView>
  </sheetViews>
  <sheetFormatPr defaultRowHeight="13.2" x14ac:dyDescent="0.25"/>
  <cols>
    <col min="1" max="1" width="8.44140625" customWidth="1"/>
    <col min="2" max="2" width="21.6640625" customWidth="1"/>
  </cols>
  <sheetData>
    <row r="2" spans="1:14" x14ac:dyDescent="0.25">
      <c r="H2" s="1" t="s">
        <v>0</v>
      </c>
      <c r="I2" s="1"/>
      <c r="J2" s="1"/>
      <c r="K2" s="1"/>
      <c r="L2" s="1"/>
    </row>
    <row r="3" spans="1:14" x14ac:dyDescent="0.25">
      <c r="E3" s="148" t="s">
        <v>123</v>
      </c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H4" s="1"/>
      <c r="I4" s="1"/>
      <c r="J4" s="1"/>
      <c r="K4" s="1"/>
      <c r="L4" s="1"/>
    </row>
    <row r="5" spans="1:14" x14ac:dyDescent="0.25">
      <c r="H5" s="1" t="s">
        <v>124</v>
      </c>
      <c r="I5" s="1"/>
      <c r="J5" s="148" t="s">
        <v>125</v>
      </c>
      <c r="K5" s="148"/>
      <c r="L5" s="1"/>
    </row>
    <row r="6" spans="1:14" x14ac:dyDescent="0.25">
      <c r="H6" s="148" t="s">
        <v>126</v>
      </c>
      <c r="I6" s="148"/>
      <c r="J6" s="148"/>
      <c r="K6" s="1"/>
      <c r="L6" s="1"/>
    </row>
    <row r="7" spans="1:14" x14ac:dyDescent="0.25">
      <c r="H7" s="1"/>
      <c r="I7" s="1"/>
      <c r="J7" s="1"/>
      <c r="K7" s="1"/>
      <c r="L7" s="1"/>
    </row>
    <row r="8" spans="1:14" ht="15" customHeight="1" x14ac:dyDescent="0.25">
      <c r="A8" s="114" t="s">
        <v>127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4" ht="15" customHeight="1" x14ac:dyDescent="0.25">
      <c r="A9" s="114" t="s">
        <v>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4" ht="15" customHeight="1" x14ac:dyDescent="0.25">
      <c r="A10" s="115" t="s">
        <v>128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4" ht="15.75" customHeight="1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4" ht="13.5" customHeight="1" x14ac:dyDescent="0.25">
      <c r="A12" s="142" t="s">
        <v>129</v>
      </c>
      <c r="B12" s="143" t="s">
        <v>130</v>
      </c>
      <c r="C12" s="144" t="s">
        <v>26</v>
      </c>
      <c r="D12" s="145" t="s">
        <v>4</v>
      </c>
      <c r="E12" s="145"/>
      <c r="F12" s="145"/>
      <c r="G12" s="146" t="s">
        <v>27</v>
      </c>
      <c r="H12" s="147" t="s">
        <v>131</v>
      </c>
      <c r="I12" s="147"/>
      <c r="J12" s="147"/>
      <c r="K12" s="147" t="s">
        <v>132</v>
      </c>
      <c r="L12" s="147"/>
    </row>
    <row r="13" spans="1:14" ht="13.5" customHeight="1" x14ac:dyDescent="0.25">
      <c r="A13" s="142"/>
      <c r="B13" s="143"/>
      <c r="C13" s="144"/>
      <c r="D13" s="123" t="s">
        <v>6</v>
      </c>
      <c r="E13" s="124" t="s">
        <v>7</v>
      </c>
      <c r="F13" s="124" t="s">
        <v>8</v>
      </c>
      <c r="G13" s="146"/>
      <c r="H13" s="146"/>
      <c r="I13" s="147"/>
      <c r="J13" s="147"/>
      <c r="K13" s="147"/>
      <c r="L13" s="147"/>
    </row>
    <row r="14" spans="1:14" ht="22.5" customHeight="1" x14ac:dyDescent="0.25">
      <c r="A14" s="142"/>
      <c r="B14" s="143"/>
      <c r="C14" s="144"/>
      <c r="D14" s="123"/>
      <c r="E14" s="124"/>
      <c r="F14" s="124"/>
      <c r="G14" s="146"/>
      <c r="H14" s="56" t="s">
        <v>133</v>
      </c>
      <c r="I14" s="56" t="s">
        <v>134</v>
      </c>
      <c r="J14" s="56" t="s">
        <v>135</v>
      </c>
      <c r="K14" s="56" t="s">
        <v>136</v>
      </c>
      <c r="L14" s="56" t="s">
        <v>137</v>
      </c>
    </row>
    <row r="15" spans="1:14" ht="13.5" customHeight="1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4" ht="13.5" customHeigh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24" x14ac:dyDescent="0.25">
      <c r="A17" s="80">
        <v>62</v>
      </c>
      <c r="B17" s="68" t="s">
        <v>138</v>
      </c>
      <c r="C17" s="69" t="s">
        <v>139</v>
      </c>
      <c r="D17" s="69">
        <v>4.5999999999999996</v>
      </c>
      <c r="E17" s="81">
        <v>6.2</v>
      </c>
      <c r="F17" s="69">
        <v>20.7</v>
      </c>
      <c r="G17" s="70">
        <v>111.4</v>
      </c>
      <c r="H17" s="71">
        <v>0.06</v>
      </c>
      <c r="I17" s="71">
        <v>0.06</v>
      </c>
      <c r="J17" s="71">
        <v>0.1</v>
      </c>
      <c r="K17" s="71">
        <v>106</v>
      </c>
      <c r="L17" s="71">
        <v>1</v>
      </c>
    </row>
    <row r="18" spans="1:12" x14ac:dyDescent="0.25">
      <c r="A18" s="43">
        <v>1</v>
      </c>
      <c r="B18" s="33" t="s">
        <v>140</v>
      </c>
      <c r="C18" s="34">
        <v>10</v>
      </c>
      <c r="D18" s="34">
        <v>2.2799999999999998</v>
      </c>
      <c r="E18" s="34">
        <v>1.2</v>
      </c>
      <c r="F18" s="34">
        <v>8.4</v>
      </c>
      <c r="G18" s="45">
        <v>7.5</v>
      </c>
      <c r="H18" s="35">
        <v>0</v>
      </c>
      <c r="I18" s="35">
        <v>0</v>
      </c>
      <c r="J18" s="35">
        <v>0</v>
      </c>
      <c r="K18" s="35">
        <v>1</v>
      </c>
      <c r="L18" s="35">
        <v>0</v>
      </c>
    </row>
    <row r="19" spans="1:12" ht="24" x14ac:dyDescent="0.25">
      <c r="A19" s="82">
        <v>177</v>
      </c>
      <c r="B19" s="33" t="s">
        <v>141</v>
      </c>
      <c r="C19" s="34">
        <v>150</v>
      </c>
      <c r="D19" s="34">
        <v>1.1299999999999999</v>
      </c>
      <c r="E19" s="34">
        <v>0.98</v>
      </c>
      <c r="F19" s="34">
        <v>16.8</v>
      </c>
      <c r="G19" s="2">
        <v>80.25</v>
      </c>
      <c r="H19" s="35">
        <v>0.01</v>
      </c>
      <c r="I19" s="35">
        <v>0.01</v>
      </c>
      <c r="J19" s="35" t="s">
        <v>142</v>
      </c>
      <c r="K19" s="35">
        <v>45.75</v>
      </c>
      <c r="L19" s="35">
        <v>0.75</v>
      </c>
    </row>
    <row r="20" spans="1:12" x14ac:dyDescent="0.25">
      <c r="A20" s="43">
        <v>2</v>
      </c>
      <c r="B20" s="33" t="s">
        <v>39</v>
      </c>
      <c r="C20" s="34">
        <v>20</v>
      </c>
      <c r="D20" s="34">
        <v>1.52</v>
      </c>
      <c r="E20" s="34">
        <v>0.16</v>
      </c>
      <c r="F20" s="34">
        <v>9.7200000000000006</v>
      </c>
      <c r="G20" s="2">
        <v>47.3</v>
      </c>
      <c r="H20" s="35">
        <v>0.03</v>
      </c>
      <c r="I20" s="35">
        <v>0.01</v>
      </c>
      <c r="J20" s="35">
        <v>0</v>
      </c>
      <c r="K20" s="35">
        <v>4.7</v>
      </c>
      <c r="L20" s="35">
        <v>0.6</v>
      </c>
    </row>
    <row r="21" spans="1:12" x14ac:dyDescent="0.25">
      <c r="A21" s="43"/>
      <c r="B21" s="33"/>
      <c r="C21" s="34"/>
      <c r="D21" s="37">
        <f t="shared" ref="D21:L21" si="0">SUM(D17:D20)</f>
        <v>9.5299999999999976</v>
      </c>
      <c r="E21" s="37">
        <f t="shared" si="0"/>
        <v>8.5400000000000009</v>
      </c>
      <c r="F21" s="37">
        <f t="shared" si="0"/>
        <v>55.620000000000005</v>
      </c>
      <c r="G21" s="37">
        <f t="shared" si="0"/>
        <v>246.45</v>
      </c>
      <c r="H21" s="37">
        <f t="shared" si="0"/>
        <v>9.9999999999999992E-2</v>
      </c>
      <c r="I21" s="37">
        <f t="shared" si="0"/>
        <v>7.9999999999999988E-2</v>
      </c>
      <c r="J21" s="37">
        <f t="shared" si="0"/>
        <v>0.1</v>
      </c>
      <c r="K21" s="37">
        <f t="shared" si="0"/>
        <v>157.44999999999999</v>
      </c>
      <c r="L21" s="37">
        <f t="shared" si="0"/>
        <v>2.35</v>
      </c>
    </row>
    <row r="22" spans="1:12" x14ac:dyDescent="0.25">
      <c r="A22" s="43"/>
      <c r="B22" s="33"/>
      <c r="C22" s="34"/>
      <c r="D22" s="34"/>
      <c r="E22" s="34"/>
      <c r="F22" s="34"/>
      <c r="G22" s="83"/>
      <c r="H22" s="84"/>
      <c r="I22" s="84"/>
      <c r="J22" s="84"/>
      <c r="K22" s="84"/>
      <c r="L22" s="84"/>
    </row>
    <row r="23" spans="1:12" x14ac:dyDescent="0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1:12" ht="13.8" x14ac:dyDescent="0.25">
      <c r="A24" s="32">
        <v>3</v>
      </c>
      <c r="B24" s="33" t="s">
        <v>34</v>
      </c>
      <c r="C24" s="34">
        <v>200</v>
      </c>
      <c r="D24" s="34">
        <v>1</v>
      </c>
      <c r="E24" s="34">
        <v>0.2</v>
      </c>
      <c r="F24" s="34">
        <v>19.8</v>
      </c>
      <c r="G24" s="2">
        <v>86</v>
      </c>
      <c r="H24" s="57">
        <v>0.03</v>
      </c>
      <c r="I24" s="57">
        <v>0.01</v>
      </c>
      <c r="J24" s="57">
        <v>4</v>
      </c>
      <c r="K24" s="57">
        <v>14</v>
      </c>
      <c r="L24" s="57">
        <v>2.8</v>
      </c>
    </row>
    <row r="25" spans="1:12" ht="13.8" x14ac:dyDescent="0.25">
      <c r="A25" s="32"/>
      <c r="B25" s="63"/>
      <c r="C25" s="56"/>
      <c r="D25" s="56"/>
      <c r="E25" s="56"/>
      <c r="F25" s="56"/>
      <c r="G25" s="64"/>
      <c r="H25" s="42"/>
      <c r="I25" s="42"/>
      <c r="J25" s="42"/>
      <c r="K25" s="42"/>
      <c r="L25" s="42"/>
    </row>
    <row r="26" spans="1:12" ht="13.8" x14ac:dyDescent="0.25">
      <c r="A26" s="32"/>
      <c r="B26" s="63"/>
      <c r="C26" s="56"/>
      <c r="D26" s="56"/>
      <c r="E26" s="56"/>
      <c r="F26" s="56"/>
      <c r="G26" s="64"/>
      <c r="H26" s="42"/>
      <c r="I26" s="42"/>
      <c r="J26" s="42"/>
      <c r="K26" s="42"/>
      <c r="L26" s="42"/>
    </row>
    <row r="27" spans="1:12" ht="13.8" x14ac:dyDescent="0.25">
      <c r="A27" s="32"/>
      <c r="B27" s="63"/>
      <c r="C27" s="56"/>
      <c r="D27" s="39">
        <f t="shared" ref="D27:L27" si="1">SUM(D24:D26)</f>
        <v>1</v>
      </c>
      <c r="E27" s="39">
        <f t="shared" si="1"/>
        <v>0.2</v>
      </c>
      <c r="F27" s="39">
        <f t="shared" si="1"/>
        <v>19.8</v>
      </c>
      <c r="G27" s="39">
        <f t="shared" si="1"/>
        <v>86</v>
      </c>
      <c r="H27" s="39">
        <f t="shared" si="1"/>
        <v>0.03</v>
      </c>
      <c r="I27" s="39">
        <f t="shared" si="1"/>
        <v>0.01</v>
      </c>
      <c r="J27" s="39">
        <f t="shared" si="1"/>
        <v>4</v>
      </c>
      <c r="K27" s="39">
        <f t="shared" si="1"/>
        <v>14</v>
      </c>
      <c r="L27" s="39">
        <f t="shared" si="1"/>
        <v>2.8</v>
      </c>
    </row>
    <row r="28" spans="1:12" x14ac:dyDescent="0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  <row r="29" spans="1:12" ht="24" x14ac:dyDescent="0.25">
      <c r="A29" s="32">
        <v>25</v>
      </c>
      <c r="B29" s="33" t="s">
        <v>143</v>
      </c>
      <c r="C29" s="34" t="s">
        <v>144</v>
      </c>
      <c r="D29" s="34">
        <v>2.88</v>
      </c>
      <c r="E29" s="34">
        <v>2.29</v>
      </c>
      <c r="F29" s="34">
        <v>15.6</v>
      </c>
      <c r="G29" s="2">
        <v>93.6</v>
      </c>
      <c r="H29" s="35">
        <v>0.1</v>
      </c>
      <c r="I29" s="35">
        <v>0.06</v>
      </c>
      <c r="J29" s="35">
        <v>9.6</v>
      </c>
      <c r="K29" s="35">
        <v>20</v>
      </c>
      <c r="L29" s="35">
        <v>9.6</v>
      </c>
    </row>
    <row r="30" spans="1:12" ht="13.8" x14ac:dyDescent="0.25">
      <c r="A30" s="32">
        <v>106</v>
      </c>
      <c r="B30" s="33" t="s">
        <v>145</v>
      </c>
      <c r="C30" s="34">
        <v>200</v>
      </c>
      <c r="D30" s="34">
        <v>25.57</v>
      </c>
      <c r="E30" s="34">
        <v>24.43</v>
      </c>
      <c r="F30" s="34">
        <v>20.34</v>
      </c>
      <c r="G30" s="56">
        <v>196.2</v>
      </c>
      <c r="H30" s="35" t="s">
        <v>146</v>
      </c>
      <c r="I30" s="35">
        <v>0.09</v>
      </c>
      <c r="J30" s="35">
        <v>7.6</v>
      </c>
      <c r="K30" s="35">
        <v>31.8</v>
      </c>
      <c r="L30" s="35">
        <v>4.5</v>
      </c>
    </row>
    <row r="31" spans="1:12" ht="13.8" x14ac:dyDescent="0.25">
      <c r="A31" s="32">
        <v>146</v>
      </c>
      <c r="B31" s="33" t="s">
        <v>13</v>
      </c>
      <c r="C31" s="34">
        <v>45</v>
      </c>
      <c r="D31" s="34">
        <v>0.36</v>
      </c>
      <c r="E31" s="34">
        <v>4.5</v>
      </c>
      <c r="F31" s="34">
        <v>6.84</v>
      </c>
      <c r="G31" s="2">
        <v>60.32</v>
      </c>
      <c r="H31" s="35">
        <v>0.01</v>
      </c>
      <c r="I31" s="35">
        <v>0.01</v>
      </c>
      <c r="J31" s="35">
        <v>3.15</v>
      </c>
      <c r="K31" s="35">
        <v>21.6</v>
      </c>
      <c r="L31" s="35">
        <v>0.9</v>
      </c>
    </row>
    <row r="32" spans="1:12" ht="24" x14ac:dyDescent="0.25">
      <c r="A32" s="32">
        <v>168</v>
      </c>
      <c r="B32" s="33" t="s">
        <v>147</v>
      </c>
      <c r="C32" s="34">
        <v>150</v>
      </c>
      <c r="D32" s="34">
        <v>0.78</v>
      </c>
      <c r="E32" s="34">
        <v>0</v>
      </c>
      <c r="F32" s="34">
        <v>20.2</v>
      </c>
      <c r="G32" s="2">
        <v>80.599999999999994</v>
      </c>
      <c r="H32" s="35">
        <v>0.02</v>
      </c>
      <c r="I32" s="35">
        <v>0.01</v>
      </c>
      <c r="J32" s="35">
        <v>0</v>
      </c>
      <c r="K32" s="35">
        <v>15.8</v>
      </c>
      <c r="L32" s="35">
        <v>0.5</v>
      </c>
    </row>
    <row r="33" spans="1:12" ht="13.8" x14ac:dyDescent="0.25">
      <c r="A33" s="32">
        <v>2</v>
      </c>
      <c r="B33" s="33" t="s">
        <v>39</v>
      </c>
      <c r="C33" s="34">
        <v>30</v>
      </c>
      <c r="D33" s="34">
        <v>2.2799999999999998</v>
      </c>
      <c r="E33" s="34">
        <v>0.24</v>
      </c>
      <c r="F33" s="34">
        <v>14.58</v>
      </c>
      <c r="G33" s="2" t="s">
        <v>148</v>
      </c>
      <c r="H33" s="35">
        <v>0.04</v>
      </c>
      <c r="I33" s="35">
        <v>0.02</v>
      </c>
      <c r="J33" s="35">
        <v>0</v>
      </c>
      <c r="K33" s="35">
        <v>7.1</v>
      </c>
      <c r="L33" s="35">
        <v>0.88</v>
      </c>
    </row>
    <row r="34" spans="1:12" ht="13.8" x14ac:dyDescent="0.25">
      <c r="A34" s="46"/>
      <c r="B34" s="33"/>
      <c r="C34" s="34"/>
      <c r="D34" s="34">
        <f t="shared" ref="D34:L34" si="2">SUM(D29:D33)</f>
        <v>31.87</v>
      </c>
      <c r="E34" s="34">
        <f t="shared" si="2"/>
        <v>31.459999999999997</v>
      </c>
      <c r="F34" s="34">
        <f t="shared" si="2"/>
        <v>77.56</v>
      </c>
      <c r="G34" s="41">
        <f t="shared" si="2"/>
        <v>430.71999999999991</v>
      </c>
      <c r="H34" s="41">
        <f t="shared" si="2"/>
        <v>0.17</v>
      </c>
      <c r="I34" s="41">
        <f t="shared" si="2"/>
        <v>0.19</v>
      </c>
      <c r="J34" s="41">
        <f t="shared" si="2"/>
        <v>20.349999999999998</v>
      </c>
      <c r="K34" s="41">
        <f t="shared" si="2"/>
        <v>96.3</v>
      </c>
      <c r="L34" s="49">
        <f t="shared" si="2"/>
        <v>16.38</v>
      </c>
    </row>
    <row r="35" spans="1:12" ht="13.8" x14ac:dyDescent="0.25">
      <c r="A35" s="32"/>
      <c r="B35" s="33"/>
      <c r="C35" s="34"/>
      <c r="D35" s="34"/>
      <c r="E35" s="34"/>
      <c r="F35" s="34"/>
      <c r="G35" s="59"/>
      <c r="H35" s="42"/>
      <c r="I35" s="42"/>
      <c r="J35" s="42"/>
      <c r="K35" s="42"/>
      <c r="L35" s="42"/>
    </row>
    <row r="36" spans="1:12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spans="1:12" ht="13.8" x14ac:dyDescent="0.25">
      <c r="A37" s="32">
        <v>93</v>
      </c>
      <c r="B37" s="33" t="s">
        <v>149</v>
      </c>
      <c r="C37" s="34">
        <v>70</v>
      </c>
      <c r="D37" s="34">
        <v>9.1</v>
      </c>
      <c r="E37" s="34">
        <v>6.16</v>
      </c>
      <c r="F37" s="34">
        <v>10.64</v>
      </c>
      <c r="G37" s="2">
        <v>120</v>
      </c>
      <c r="H37" s="35">
        <v>0.08</v>
      </c>
      <c r="I37" s="35">
        <v>0.17</v>
      </c>
      <c r="J37" s="35">
        <v>0.04</v>
      </c>
      <c r="K37" s="35">
        <v>51</v>
      </c>
      <c r="L37" s="35">
        <v>1.4</v>
      </c>
    </row>
    <row r="38" spans="1:12" ht="13.8" x14ac:dyDescent="0.25">
      <c r="A38" s="32">
        <v>147</v>
      </c>
      <c r="B38" s="33" t="s">
        <v>150</v>
      </c>
      <c r="C38" s="34">
        <v>150</v>
      </c>
      <c r="D38" s="34">
        <v>2.4</v>
      </c>
      <c r="E38" s="34">
        <v>7.8</v>
      </c>
      <c r="F38" s="34">
        <v>12.6</v>
      </c>
      <c r="G38" s="2">
        <v>137.30000000000001</v>
      </c>
      <c r="H38" s="35" t="s">
        <v>151</v>
      </c>
      <c r="I38" s="35">
        <v>0.08</v>
      </c>
      <c r="J38" s="35">
        <v>16.5</v>
      </c>
      <c r="K38" s="35">
        <v>40</v>
      </c>
      <c r="L38" s="35">
        <v>1.35</v>
      </c>
    </row>
    <row r="39" spans="1:12" ht="13.8" x14ac:dyDescent="0.25">
      <c r="A39" s="32"/>
      <c r="B39" s="33"/>
      <c r="C39" s="34"/>
      <c r="D39" s="34"/>
      <c r="E39" s="34"/>
      <c r="F39" s="34"/>
      <c r="G39" s="2"/>
      <c r="H39" s="35"/>
      <c r="I39" s="35"/>
      <c r="J39" s="35"/>
      <c r="K39" s="35"/>
      <c r="L39" s="35"/>
    </row>
    <row r="40" spans="1:12" ht="13.8" x14ac:dyDescent="0.25">
      <c r="A40" s="32">
        <v>178</v>
      </c>
      <c r="B40" s="33" t="s">
        <v>21</v>
      </c>
      <c r="C40" s="34">
        <v>150</v>
      </c>
      <c r="D40" s="34">
        <v>5.09</v>
      </c>
      <c r="E40" s="34">
        <v>4.42</v>
      </c>
      <c r="F40" s="34">
        <v>8.42</v>
      </c>
      <c r="G40" s="2">
        <v>94.17</v>
      </c>
      <c r="H40" s="35">
        <v>0.06</v>
      </c>
      <c r="I40" s="35">
        <v>0.04</v>
      </c>
      <c r="J40" s="35">
        <v>2</v>
      </c>
      <c r="K40" s="35">
        <v>189</v>
      </c>
      <c r="L40" s="35">
        <v>1.5</v>
      </c>
    </row>
    <row r="41" spans="1:12" ht="13.8" x14ac:dyDescent="0.25">
      <c r="A41" s="32">
        <v>2</v>
      </c>
      <c r="B41" s="33" t="s">
        <v>39</v>
      </c>
      <c r="C41" s="34">
        <v>20</v>
      </c>
      <c r="D41" s="34">
        <v>1.52</v>
      </c>
      <c r="E41" s="34">
        <v>0.16</v>
      </c>
      <c r="F41" s="34">
        <v>9.7200000000000006</v>
      </c>
      <c r="G41" s="2">
        <v>47.3</v>
      </c>
      <c r="H41" s="35">
        <v>0.03</v>
      </c>
      <c r="I41" s="35">
        <v>0.01</v>
      </c>
      <c r="J41" s="35">
        <v>0</v>
      </c>
      <c r="K41" s="35">
        <v>4.7</v>
      </c>
      <c r="L41" s="35">
        <v>0.6</v>
      </c>
    </row>
    <row r="42" spans="1:12" ht="13.8" x14ac:dyDescent="0.25">
      <c r="A42" s="32"/>
      <c r="B42" s="33"/>
      <c r="C42" s="34"/>
      <c r="D42" s="34">
        <f t="shared" ref="D42:L42" si="3">SUM(D37:D41)</f>
        <v>18.11</v>
      </c>
      <c r="E42" s="34">
        <f t="shared" si="3"/>
        <v>18.540000000000003</v>
      </c>
      <c r="F42" s="34">
        <f t="shared" si="3"/>
        <v>41.38</v>
      </c>
      <c r="G42" s="2">
        <f t="shared" si="3"/>
        <v>398.77000000000004</v>
      </c>
      <c r="H42" s="85">
        <f t="shared" si="3"/>
        <v>0.17</v>
      </c>
      <c r="I42" s="85">
        <f t="shared" si="3"/>
        <v>0.3</v>
      </c>
      <c r="J42" s="85">
        <f t="shared" si="3"/>
        <v>18.54</v>
      </c>
      <c r="K42" s="85">
        <f t="shared" si="3"/>
        <v>284.7</v>
      </c>
      <c r="L42" s="35">
        <f t="shared" si="3"/>
        <v>4.8499999999999996</v>
      </c>
    </row>
    <row r="43" spans="1:12" ht="13.8" x14ac:dyDescent="0.25">
      <c r="A43" s="32"/>
      <c r="B43" s="33" t="s">
        <v>45</v>
      </c>
      <c r="C43" s="34"/>
      <c r="D43" s="34">
        <f>D39+D34+D21</f>
        <v>41.4</v>
      </c>
      <c r="E43" s="34">
        <f>E39+E34+E21</f>
        <v>40</v>
      </c>
      <c r="F43" s="34">
        <f>F39+F34+F21</f>
        <v>133.18</v>
      </c>
      <c r="G43" s="86">
        <f>G21+G27+G34+G42</f>
        <v>1161.9399999999998</v>
      </c>
      <c r="H43" s="41">
        <f>H39+H34+H21</f>
        <v>0.27</v>
      </c>
      <c r="I43" s="41">
        <f>I39+I34+I21</f>
        <v>0.27</v>
      </c>
      <c r="J43" s="41">
        <f>J39+J34+J21</f>
        <v>20.45</v>
      </c>
      <c r="K43" s="41">
        <f>K39+K34+K21</f>
        <v>253.75</v>
      </c>
      <c r="L43" s="49">
        <f>L39+L34+L21</f>
        <v>18.73</v>
      </c>
    </row>
    <row r="44" spans="1:12" ht="24" x14ac:dyDescent="0.25">
      <c r="A44" s="32"/>
      <c r="B44" s="33" t="s">
        <v>67</v>
      </c>
      <c r="C44" s="34"/>
      <c r="D44" s="40">
        <f>D43*4/F43</f>
        <v>1.2434299444361014</v>
      </c>
      <c r="E44" s="40">
        <f>E43*4/F43</f>
        <v>1.2013815888271511</v>
      </c>
      <c r="F44" s="40">
        <v>4</v>
      </c>
      <c r="G44" s="41"/>
      <c r="H44" s="42"/>
      <c r="I44" s="42"/>
      <c r="J44" s="63"/>
      <c r="K44" s="56"/>
      <c r="L44" s="56"/>
    </row>
    <row r="45" spans="1:12" ht="15" customHeight="1" x14ac:dyDescent="0.25">
      <c r="A45" s="114" t="s">
        <v>152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ht="15" customHeight="1" x14ac:dyDescent="0.25">
      <c r="A46" s="114" t="s">
        <v>1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ht="15.75" customHeight="1" x14ac:dyDescent="0.25">
      <c r="A47" s="115" t="s">
        <v>128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</row>
    <row r="48" spans="1:12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</row>
    <row r="49" spans="1:12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1:12" ht="13.8" x14ac:dyDescent="0.25">
      <c r="A50" s="32">
        <v>79</v>
      </c>
      <c r="B50" s="33" t="s">
        <v>153</v>
      </c>
      <c r="C50" s="34" t="s">
        <v>154</v>
      </c>
      <c r="D50" s="34">
        <v>15.5</v>
      </c>
      <c r="E50" s="34">
        <v>4.7</v>
      </c>
      <c r="F50" s="34">
        <v>15.8</v>
      </c>
      <c r="G50" s="2">
        <v>90.3</v>
      </c>
      <c r="H50" s="35">
        <v>0.03</v>
      </c>
      <c r="I50" s="35">
        <v>0.02</v>
      </c>
      <c r="J50" s="35">
        <v>0</v>
      </c>
      <c r="K50" s="35">
        <v>89.2</v>
      </c>
      <c r="L50" s="35">
        <v>0.6</v>
      </c>
    </row>
    <row r="51" spans="1:12" ht="13.8" x14ac:dyDescent="0.25">
      <c r="A51" s="32">
        <v>171</v>
      </c>
      <c r="B51" s="33" t="s">
        <v>155</v>
      </c>
      <c r="C51" s="34">
        <v>150</v>
      </c>
      <c r="D51" s="34">
        <v>2.2000000000000002</v>
      </c>
      <c r="E51" s="34">
        <v>1.9</v>
      </c>
      <c r="F51" s="34">
        <v>18.600000000000001</v>
      </c>
      <c r="G51" s="2">
        <v>100</v>
      </c>
      <c r="H51" s="35">
        <v>0.03</v>
      </c>
      <c r="I51" s="35">
        <v>0.02</v>
      </c>
      <c r="J51" s="35">
        <v>0.75</v>
      </c>
      <c r="K51" s="35">
        <v>90.75</v>
      </c>
      <c r="L51" s="35">
        <v>0.75</v>
      </c>
    </row>
    <row r="52" spans="1:12" x14ac:dyDescent="0.25">
      <c r="A52" s="43">
        <v>1</v>
      </c>
      <c r="B52" s="33" t="s">
        <v>140</v>
      </c>
      <c r="C52" s="34">
        <v>10</v>
      </c>
      <c r="D52" s="34">
        <v>2.2799999999999998</v>
      </c>
      <c r="E52" s="34">
        <v>1.2</v>
      </c>
      <c r="F52" s="34">
        <v>8.4</v>
      </c>
      <c r="G52" s="45">
        <v>7.5</v>
      </c>
      <c r="H52" s="35">
        <v>0</v>
      </c>
      <c r="I52" s="35">
        <v>0</v>
      </c>
      <c r="J52" s="35">
        <v>0</v>
      </c>
      <c r="K52" s="35">
        <v>1</v>
      </c>
      <c r="L52" s="35">
        <v>0</v>
      </c>
    </row>
    <row r="53" spans="1:12" ht="13.8" x14ac:dyDescent="0.25">
      <c r="A53" s="32">
        <v>4</v>
      </c>
      <c r="B53" s="33" t="s">
        <v>156</v>
      </c>
      <c r="C53" s="34">
        <v>8</v>
      </c>
      <c r="D53" s="34">
        <v>2.1</v>
      </c>
      <c r="E53" s="34">
        <v>2.3199999999999998</v>
      </c>
      <c r="F53" s="34">
        <v>0</v>
      </c>
      <c r="G53" s="2">
        <v>30</v>
      </c>
      <c r="H53" s="35">
        <v>0.01</v>
      </c>
      <c r="I53" s="35">
        <v>0.01</v>
      </c>
      <c r="J53" s="35">
        <v>0</v>
      </c>
      <c r="K53" s="35">
        <v>70</v>
      </c>
      <c r="L53" s="35">
        <v>0.88</v>
      </c>
    </row>
    <row r="54" spans="1:12" ht="13.8" x14ac:dyDescent="0.25">
      <c r="A54" s="32">
        <v>2</v>
      </c>
      <c r="B54" s="33" t="s">
        <v>39</v>
      </c>
      <c r="C54" s="34">
        <v>20</v>
      </c>
      <c r="D54" s="34">
        <v>1.52</v>
      </c>
      <c r="E54" s="34">
        <v>0.16</v>
      </c>
      <c r="F54" s="34">
        <v>9.7200000000000006</v>
      </c>
      <c r="G54" s="2">
        <v>47.3</v>
      </c>
      <c r="H54" s="35">
        <v>0.03</v>
      </c>
      <c r="I54" s="35">
        <v>0.01</v>
      </c>
      <c r="J54" s="35">
        <v>0</v>
      </c>
      <c r="K54" s="35">
        <v>4.7</v>
      </c>
      <c r="L54" s="35">
        <v>0.6</v>
      </c>
    </row>
    <row r="55" spans="1:12" ht="13.8" x14ac:dyDescent="0.25">
      <c r="A55" s="32"/>
      <c r="B55" s="33"/>
      <c r="C55" s="34"/>
      <c r="D55" s="34">
        <f t="shared" ref="D55:L55" si="4">SUM(D50:D54)</f>
        <v>23.6</v>
      </c>
      <c r="E55" s="34">
        <f t="shared" si="4"/>
        <v>10.28</v>
      </c>
      <c r="F55" s="34">
        <f t="shared" si="4"/>
        <v>52.52</v>
      </c>
      <c r="G55" s="41">
        <f>SUM(G50:G54)</f>
        <v>275.10000000000002</v>
      </c>
      <c r="H55" s="41">
        <f t="shared" si="4"/>
        <v>9.9999999999999992E-2</v>
      </c>
      <c r="I55" s="41">
        <f t="shared" si="4"/>
        <v>6.0000000000000005E-2</v>
      </c>
      <c r="J55" s="41">
        <f t="shared" si="4"/>
        <v>0.75</v>
      </c>
      <c r="K55" s="41">
        <f t="shared" si="4"/>
        <v>255.64999999999998</v>
      </c>
      <c r="L55" s="49">
        <f t="shared" si="4"/>
        <v>2.83</v>
      </c>
    </row>
    <row r="56" spans="1:12" ht="13.8" x14ac:dyDescent="0.25">
      <c r="A56" s="32"/>
      <c r="B56" s="33"/>
      <c r="C56" s="34"/>
      <c r="D56" s="34"/>
      <c r="E56" s="34"/>
      <c r="F56" s="34"/>
      <c r="G56" s="83"/>
      <c r="H56" s="42"/>
      <c r="I56" s="42"/>
      <c r="J56" s="42"/>
      <c r="K56" s="42"/>
      <c r="L56" s="42"/>
    </row>
    <row r="57" spans="1:12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</row>
    <row r="58" spans="1:12" ht="13.8" x14ac:dyDescent="0.25">
      <c r="A58" s="32">
        <v>5</v>
      </c>
      <c r="B58" s="33" t="s">
        <v>157</v>
      </c>
      <c r="C58" s="34">
        <v>100</v>
      </c>
      <c r="D58" s="34">
        <v>1.44</v>
      </c>
      <c r="E58" s="34">
        <v>0.48</v>
      </c>
      <c r="F58" s="34">
        <v>20.16</v>
      </c>
      <c r="G58" s="2">
        <v>92.16</v>
      </c>
      <c r="H58" s="35">
        <v>0.05</v>
      </c>
      <c r="I58" s="35">
        <v>0.06</v>
      </c>
      <c r="J58" s="35">
        <v>12</v>
      </c>
      <c r="K58" s="35">
        <v>9.6</v>
      </c>
      <c r="L58" s="35">
        <v>0.72</v>
      </c>
    </row>
    <row r="59" spans="1:12" ht="13.8" x14ac:dyDescent="0.25">
      <c r="A59" s="32"/>
      <c r="B59" s="63"/>
      <c r="C59" s="56"/>
      <c r="D59" s="56"/>
      <c r="E59" s="56"/>
      <c r="F59" s="56"/>
      <c r="G59" s="64"/>
      <c r="H59" s="42"/>
      <c r="I59" s="42"/>
      <c r="J59" s="42"/>
      <c r="K59" s="42"/>
      <c r="L59" s="42"/>
    </row>
    <row r="60" spans="1:12" ht="13.8" x14ac:dyDescent="0.25">
      <c r="A60" s="32"/>
      <c r="B60" s="63"/>
      <c r="C60" s="56"/>
      <c r="D60" s="56"/>
      <c r="E60" s="56"/>
      <c r="F60" s="56"/>
      <c r="G60" s="64"/>
      <c r="H60" s="42"/>
      <c r="I60" s="42"/>
      <c r="J60" s="42"/>
      <c r="K60" s="42"/>
      <c r="L60" s="42"/>
    </row>
    <row r="61" spans="1:12" ht="13.8" x14ac:dyDescent="0.25">
      <c r="A61" s="32"/>
      <c r="B61" s="63"/>
      <c r="C61" s="56"/>
      <c r="D61" s="39">
        <f t="shared" ref="D61:L61" si="5">SUM(D58:D60)</f>
        <v>1.44</v>
      </c>
      <c r="E61" s="39">
        <f t="shared" si="5"/>
        <v>0.48</v>
      </c>
      <c r="F61" s="39">
        <f t="shared" si="5"/>
        <v>20.16</v>
      </c>
      <c r="G61" s="39">
        <f t="shared" si="5"/>
        <v>92.16</v>
      </c>
      <c r="H61" s="39">
        <f t="shared" si="5"/>
        <v>0.05</v>
      </c>
      <c r="I61" s="39">
        <f t="shared" si="5"/>
        <v>0.06</v>
      </c>
      <c r="J61" s="39">
        <f t="shared" si="5"/>
        <v>12</v>
      </c>
      <c r="K61" s="39">
        <f t="shared" si="5"/>
        <v>9.6</v>
      </c>
      <c r="L61" s="39">
        <f t="shared" si="5"/>
        <v>0.72</v>
      </c>
    </row>
    <row r="62" spans="1:12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1:12" ht="24" x14ac:dyDescent="0.25">
      <c r="A63" s="32">
        <v>16</v>
      </c>
      <c r="B63" s="33" t="s">
        <v>158</v>
      </c>
      <c r="C63" s="34">
        <v>200</v>
      </c>
      <c r="D63" s="34">
        <v>1.5</v>
      </c>
      <c r="E63" s="34">
        <v>3.03</v>
      </c>
      <c r="F63" s="34">
        <v>15.6</v>
      </c>
      <c r="G63" s="2">
        <v>74</v>
      </c>
      <c r="H63" s="35">
        <v>0.04</v>
      </c>
      <c r="I63" s="35">
        <v>0.04</v>
      </c>
      <c r="J63" s="56">
        <v>19.36</v>
      </c>
      <c r="K63" s="56">
        <v>35.200000000000003</v>
      </c>
      <c r="L63" s="56">
        <v>0.96</v>
      </c>
    </row>
    <row r="64" spans="1:12" ht="13.8" x14ac:dyDescent="0.25">
      <c r="A64" s="32">
        <v>125</v>
      </c>
      <c r="B64" s="33" t="s">
        <v>159</v>
      </c>
      <c r="C64" s="34">
        <v>55</v>
      </c>
      <c r="D64" s="34">
        <v>12.25</v>
      </c>
      <c r="E64" s="34">
        <v>7.8</v>
      </c>
      <c r="F64" s="34">
        <v>0</v>
      </c>
      <c r="G64" s="2">
        <v>128</v>
      </c>
      <c r="H64" s="35">
        <v>0.06</v>
      </c>
      <c r="I64" s="35">
        <v>0.06</v>
      </c>
      <c r="J64" s="56">
        <v>0.7</v>
      </c>
      <c r="K64" s="56">
        <v>9.3000000000000007</v>
      </c>
      <c r="L64" s="56">
        <v>0.6</v>
      </c>
    </row>
    <row r="65" spans="1:12" ht="24" x14ac:dyDescent="0.25">
      <c r="A65" s="75">
        <v>129</v>
      </c>
      <c r="B65" s="33" t="s">
        <v>160</v>
      </c>
      <c r="C65" s="34">
        <v>80</v>
      </c>
      <c r="D65" s="34">
        <v>2.48</v>
      </c>
      <c r="E65" s="34">
        <v>2.2000000000000002</v>
      </c>
      <c r="F65" s="34">
        <v>13.5</v>
      </c>
      <c r="G65" s="56">
        <v>85</v>
      </c>
      <c r="H65" s="35">
        <v>0.06</v>
      </c>
      <c r="I65" s="35">
        <v>0.02</v>
      </c>
      <c r="J65" s="35">
        <v>0</v>
      </c>
      <c r="K65" s="35">
        <v>0.64</v>
      </c>
      <c r="L65" s="35">
        <v>0.9</v>
      </c>
    </row>
    <row r="66" spans="1:12" ht="24" x14ac:dyDescent="0.25">
      <c r="A66" s="32">
        <v>168</v>
      </c>
      <c r="B66" s="33" t="s">
        <v>147</v>
      </c>
      <c r="C66" s="34">
        <v>150</v>
      </c>
      <c r="D66" s="34">
        <v>0.78</v>
      </c>
      <c r="E66" s="34">
        <v>0</v>
      </c>
      <c r="F66" s="34">
        <v>20.2</v>
      </c>
      <c r="G66" s="2">
        <v>80.599999999999994</v>
      </c>
      <c r="H66" s="35">
        <v>0.02</v>
      </c>
      <c r="I66" s="35">
        <v>0.01</v>
      </c>
      <c r="J66" s="35">
        <v>0</v>
      </c>
      <c r="K66" s="35">
        <v>15.8</v>
      </c>
      <c r="L66" s="35">
        <v>0.5</v>
      </c>
    </row>
    <row r="67" spans="1:12" ht="13.8" x14ac:dyDescent="0.25">
      <c r="A67" s="32">
        <v>2</v>
      </c>
      <c r="B67" s="33" t="s">
        <v>39</v>
      </c>
      <c r="C67" s="34">
        <v>30</v>
      </c>
      <c r="D67" s="34">
        <v>2.2799999999999998</v>
      </c>
      <c r="E67" s="34">
        <v>0.24</v>
      </c>
      <c r="F67" s="34">
        <v>14.58</v>
      </c>
      <c r="G67" s="2" t="s">
        <v>148</v>
      </c>
      <c r="H67" s="35">
        <v>0.04</v>
      </c>
      <c r="I67" s="35">
        <v>0.02</v>
      </c>
      <c r="J67" s="35">
        <v>0</v>
      </c>
      <c r="K67" s="35">
        <v>7.1</v>
      </c>
      <c r="L67" s="35">
        <v>0.88</v>
      </c>
    </row>
    <row r="68" spans="1:12" x14ac:dyDescent="0.25">
      <c r="A68" s="43">
        <v>6</v>
      </c>
      <c r="B68" s="33" t="s">
        <v>161</v>
      </c>
      <c r="C68" s="34">
        <v>40</v>
      </c>
      <c r="D68" s="34">
        <v>2.2000000000000002</v>
      </c>
      <c r="E68" s="34">
        <v>0.2</v>
      </c>
      <c r="F68" s="34">
        <v>11.1</v>
      </c>
      <c r="G68" s="2">
        <v>58</v>
      </c>
      <c r="H68" s="57">
        <v>7.0000000000000007E-2</v>
      </c>
      <c r="I68" s="57">
        <v>0.03</v>
      </c>
      <c r="J68" s="57">
        <v>0</v>
      </c>
      <c r="K68" s="57">
        <v>11.6</v>
      </c>
      <c r="L68" s="57">
        <v>1.44</v>
      </c>
    </row>
    <row r="69" spans="1:12" ht="36" x14ac:dyDescent="0.25">
      <c r="A69" s="32">
        <v>7</v>
      </c>
      <c r="B69" s="33" t="s">
        <v>162</v>
      </c>
      <c r="C69" s="34">
        <v>30</v>
      </c>
      <c r="D69" s="34" t="s">
        <v>163</v>
      </c>
      <c r="E69" s="34">
        <v>2.7</v>
      </c>
      <c r="F69" s="34">
        <v>4.25</v>
      </c>
      <c r="G69" s="2">
        <v>33.5</v>
      </c>
      <c r="H69" s="57">
        <v>0.01</v>
      </c>
      <c r="I69" s="57">
        <v>0.02</v>
      </c>
      <c r="J69" s="57">
        <v>3.5</v>
      </c>
      <c r="K69" s="57">
        <v>20</v>
      </c>
      <c r="L69" s="57">
        <v>0.4</v>
      </c>
    </row>
    <row r="70" spans="1:12" ht="13.8" x14ac:dyDescent="0.25">
      <c r="A70" s="32"/>
      <c r="B70" s="33"/>
      <c r="C70" s="34"/>
      <c r="D70" s="37">
        <f t="shared" ref="D70:L70" si="6">SUM(D63:D69)</f>
        <v>21.490000000000002</v>
      </c>
      <c r="E70" s="37">
        <f t="shared" si="6"/>
        <v>16.170000000000002</v>
      </c>
      <c r="F70" s="37">
        <f t="shared" si="6"/>
        <v>79.22999999999999</v>
      </c>
      <c r="G70" s="37">
        <f>SUM(G63:G69)</f>
        <v>459.1</v>
      </c>
      <c r="H70" s="37">
        <f t="shared" si="6"/>
        <v>0.30000000000000004</v>
      </c>
      <c r="I70" s="37">
        <f t="shared" si="6"/>
        <v>0.19999999999999998</v>
      </c>
      <c r="J70" s="37">
        <f t="shared" si="6"/>
        <v>23.56</v>
      </c>
      <c r="K70" s="37">
        <f t="shared" si="6"/>
        <v>99.639999999999986</v>
      </c>
      <c r="L70" s="37">
        <f t="shared" si="6"/>
        <v>5.68</v>
      </c>
    </row>
    <row r="71" spans="1:12" ht="13.8" x14ac:dyDescent="0.25">
      <c r="A71" s="46"/>
      <c r="B71" s="33"/>
      <c r="C71" s="34"/>
      <c r="D71" s="37"/>
      <c r="E71" s="37"/>
      <c r="F71" s="37"/>
      <c r="G71" s="59"/>
      <c r="H71" s="42"/>
      <c r="I71" s="42"/>
      <c r="J71" s="42"/>
      <c r="K71" s="42"/>
      <c r="L71" s="42"/>
    </row>
    <row r="72" spans="1:12" ht="15.75" customHeight="1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42"/>
    </row>
    <row r="73" spans="1:12" ht="36" x14ac:dyDescent="0.25">
      <c r="A73" s="32">
        <v>65</v>
      </c>
      <c r="B73" s="33" t="s">
        <v>164</v>
      </c>
      <c r="C73" s="34" t="s">
        <v>139</v>
      </c>
      <c r="D73" s="34">
        <v>5.0999999999999996</v>
      </c>
      <c r="E73" s="34">
        <v>8</v>
      </c>
      <c r="F73" s="34">
        <v>18.899999999999999</v>
      </c>
      <c r="G73" s="2">
        <v>111</v>
      </c>
      <c r="H73" s="35">
        <v>0.1</v>
      </c>
      <c r="I73" s="35">
        <v>0.06</v>
      </c>
      <c r="J73" s="35">
        <v>1</v>
      </c>
      <c r="K73" s="35">
        <v>118</v>
      </c>
      <c r="L73" s="35">
        <v>2</v>
      </c>
    </row>
    <row r="74" spans="1:12" ht="13.8" x14ac:dyDescent="0.25">
      <c r="A74" s="32">
        <v>2</v>
      </c>
      <c r="B74" s="33" t="s">
        <v>39</v>
      </c>
      <c r="C74" s="34">
        <v>20</v>
      </c>
      <c r="D74" s="34">
        <v>1.52</v>
      </c>
      <c r="E74" s="34">
        <v>0.16</v>
      </c>
      <c r="F74" s="34">
        <v>9.7200000000000006</v>
      </c>
      <c r="G74" s="2">
        <v>47.3</v>
      </c>
      <c r="H74" s="35">
        <v>0.03</v>
      </c>
      <c r="I74" s="35">
        <v>0.01</v>
      </c>
      <c r="J74" s="35">
        <v>0</v>
      </c>
      <c r="K74" s="35">
        <v>4.7</v>
      </c>
      <c r="L74" s="35">
        <v>0.6</v>
      </c>
    </row>
    <row r="75" spans="1:12" ht="24" x14ac:dyDescent="0.25">
      <c r="A75" s="32">
        <v>88</v>
      </c>
      <c r="B75" s="33" t="s">
        <v>165</v>
      </c>
      <c r="C75" s="34" t="s">
        <v>154</v>
      </c>
      <c r="D75" s="34">
        <v>6.5</v>
      </c>
      <c r="E75" s="34">
        <v>10.4</v>
      </c>
      <c r="F75" s="34">
        <v>29.7</v>
      </c>
      <c r="G75" s="2">
        <v>130</v>
      </c>
      <c r="H75" s="35">
        <v>0.04</v>
      </c>
      <c r="I75" s="35">
        <v>0.02</v>
      </c>
      <c r="J75" s="35">
        <v>0.8</v>
      </c>
      <c r="K75" s="35">
        <v>112</v>
      </c>
      <c r="L75" s="35">
        <v>0.6</v>
      </c>
    </row>
    <row r="76" spans="1:12" ht="13.8" x14ac:dyDescent="0.25">
      <c r="A76" s="32">
        <v>174</v>
      </c>
      <c r="B76" s="33" t="s">
        <v>166</v>
      </c>
      <c r="C76" s="34">
        <v>150</v>
      </c>
      <c r="D76" s="34">
        <v>3.8</v>
      </c>
      <c r="E76" s="34">
        <v>0.13</v>
      </c>
      <c r="F76" s="34">
        <v>5.4</v>
      </c>
      <c r="G76" s="2">
        <v>39.229999999999997</v>
      </c>
      <c r="H76" s="35">
        <v>0.06</v>
      </c>
      <c r="I76" s="35">
        <v>0.04</v>
      </c>
      <c r="J76" s="35">
        <v>1.5</v>
      </c>
      <c r="K76" s="35">
        <v>189</v>
      </c>
      <c r="L76" s="35">
        <v>0</v>
      </c>
    </row>
    <row r="77" spans="1:12" ht="13.8" x14ac:dyDescent="0.25">
      <c r="A77" s="32"/>
      <c r="B77" s="33"/>
      <c r="C77" s="34"/>
      <c r="D77" s="34">
        <f t="shared" ref="D77:L77" si="7">SUM(D73:D76)</f>
        <v>16.919999999999998</v>
      </c>
      <c r="E77" s="34">
        <f t="shared" si="7"/>
        <v>18.690000000000001</v>
      </c>
      <c r="F77" s="34">
        <f t="shared" si="7"/>
        <v>63.719999999999992</v>
      </c>
      <c r="G77" s="41">
        <f>SUM(G73:G76)</f>
        <v>327.53000000000003</v>
      </c>
      <c r="H77" s="41">
        <f t="shared" si="7"/>
        <v>0.23</v>
      </c>
      <c r="I77" s="41">
        <f t="shared" si="7"/>
        <v>0.13</v>
      </c>
      <c r="J77" s="41">
        <f t="shared" si="7"/>
        <v>3.3</v>
      </c>
      <c r="K77" s="41">
        <f t="shared" si="7"/>
        <v>423.7</v>
      </c>
      <c r="L77" s="49">
        <f t="shared" si="7"/>
        <v>3.2</v>
      </c>
    </row>
    <row r="78" spans="1:12" ht="13.8" x14ac:dyDescent="0.25">
      <c r="A78" s="46"/>
      <c r="B78" s="33"/>
      <c r="C78" s="34"/>
      <c r="D78" s="34"/>
      <c r="E78" s="34"/>
      <c r="F78" s="34"/>
      <c r="G78" s="59"/>
      <c r="H78" s="42"/>
      <c r="I78" s="42"/>
      <c r="J78" s="42"/>
      <c r="K78" s="42"/>
      <c r="L78" s="42"/>
    </row>
    <row r="79" spans="1:12" ht="13.8" x14ac:dyDescent="0.25">
      <c r="A79" s="32"/>
      <c r="B79" s="33" t="s">
        <v>45</v>
      </c>
      <c r="C79" s="34"/>
      <c r="D79" s="34">
        <f t="shared" ref="D79:L79" si="8">D77+D70+D55</f>
        <v>62.01</v>
      </c>
      <c r="E79" s="34">
        <f t="shared" si="8"/>
        <v>45.14</v>
      </c>
      <c r="F79" s="34">
        <f t="shared" si="8"/>
        <v>195.47</v>
      </c>
      <c r="G79" s="86">
        <f>G77+G70+G61+G55</f>
        <v>1153.8900000000001</v>
      </c>
      <c r="H79" s="41">
        <f t="shared" si="8"/>
        <v>0.63</v>
      </c>
      <c r="I79" s="41">
        <f t="shared" si="8"/>
        <v>0.38999999999999996</v>
      </c>
      <c r="J79" s="41">
        <f t="shared" si="8"/>
        <v>27.61</v>
      </c>
      <c r="K79" s="41">
        <f t="shared" si="8"/>
        <v>778.9899999999999</v>
      </c>
      <c r="L79" s="49">
        <f t="shared" si="8"/>
        <v>11.709999999999999</v>
      </c>
    </row>
    <row r="80" spans="1:12" ht="24" x14ac:dyDescent="0.25">
      <c r="A80" s="32"/>
      <c r="B80" s="33" t="s">
        <v>67</v>
      </c>
      <c r="C80" s="34"/>
      <c r="D80" s="40">
        <f>D79*4/F79</f>
        <v>1.2689415255537935</v>
      </c>
      <c r="E80" s="40">
        <f>E79*4/F79</f>
        <v>0.9237223103289508</v>
      </c>
      <c r="F80" s="40">
        <v>4</v>
      </c>
      <c r="G80" s="2"/>
      <c r="H80" s="42"/>
      <c r="I80" s="42"/>
      <c r="J80" s="42"/>
      <c r="K80" s="42"/>
      <c r="L80" s="42"/>
    </row>
    <row r="81" spans="1:12" ht="15" customHeight="1" x14ac:dyDescent="0.25">
      <c r="A81" s="114" t="s">
        <v>167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1:12" ht="15" customHeight="1" x14ac:dyDescent="0.25">
      <c r="A82" s="114" t="s">
        <v>1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1:12" ht="15.75" customHeight="1" x14ac:dyDescent="0.25">
      <c r="A83" s="115" t="s">
        <v>128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1:12" x14ac:dyDescent="0.2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</row>
    <row r="85" spans="1:12" x14ac:dyDescent="0.2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</row>
    <row r="86" spans="1:12" ht="24" x14ac:dyDescent="0.25">
      <c r="A86" s="46">
        <v>63</v>
      </c>
      <c r="B86" s="33" t="s">
        <v>168</v>
      </c>
      <c r="C86" s="34" t="s">
        <v>139</v>
      </c>
      <c r="D86" s="34">
        <v>5.6</v>
      </c>
      <c r="E86" s="34">
        <v>6.3</v>
      </c>
      <c r="F86" s="34">
        <v>25</v>
      </c>
      <c r="G86" s="2">
        <v>111</v>
      </c>
      <c r="H86" s="35">
        <v>0.09</v>
      </c>
      <c r="I86" s="35">
        <v>7.0000000000000007E-2</v>
      </c>
      <c r="J86" s="35">
        <v>0.8</v>
      </c>
      <c r="K86" s="35">
        <v>87</v>
      </c>
      <c r="L86" s="35">
        <v>1.7</v>
      </c>
    </row>
    <row r="87" spans="1:12" x14ac:dyDescent="0.25">
      <c r="A87" s="43">
        <v>177</v>
      </c>
      <c r="B87" s="33" t="s">
        <v>169</v>
      </c>
      <c r="C87" s="34">
        <v>150</v>
      </c>
      <c r="D87" s="34">
        <v>1.1299999999999999</v>
      </c>
      <c r="E87" s="34">
        <v>0.98</v>
      </c>
      <c r="F87" s="34">
        <v>16.8</v>
      </c>
      <c r="G87" s="2">
        <v>80.25</v>
      </c>
      <c r="H87" s="35">
        <v>0.01</v>
      </c>
      <c r="I87" s="35">
        <v>0.01</v>
      </c>
      <c r="J87" s="35" t="s">
        <v>142</v>
      </c>
      <c r="K87" s="35">
        <v>45.75</v>
      </c>
      <c r="L87" s="35">
        <v>0.75</v>
      </c>
    </row>
    <row r="88" spans="1:12" ht="10.5" customHeight="1" x14ac:dyDescent="0.25">
      <c r="A88" s="32">
        <v>2</v>
      </c>
      <c r="B88" s="33" t="s">
        <v>39</v>
      </c>
      <c r="C88" s="34">
        <v>20</v>
      </c>
      <c r="D88" s="34">
        <v>1.52</v>
      </c>
      <c r="E88" s="34">
        <v>0.16</v>
      </c>
      <c r="F88" s="34">
        <v>9.7200000000000006</v>
      </c>
      <c r="G88" s="2">
        <v>47.3</v>
      </c>
      <c r="H88" s="35">
        <v>0.03</v>
      </c>
      <c r="I88" s="35">
        <v>0.01</v>
      </c>
      <c r="J88" s="35">
        <v>0</v>
      </c>
      <c r="K88" s="35">
        <v>4.7</v>
      </c>
      <c r="L88" s="35">
        <v>0.6</v>
      </c>
    </row>
    <row r="89" spans="1:12" ht="10.5" customHeight="1" x14ac:dyDescent="0.25">
      <c r="A89" s="43">
        <v>1</v>
      </c>
      <c r="B89" s="33" t="s">
        <v>140</v>
      </c>
      <c r="C89" s="34">
        <v>10</v>
      </c>
      <c r="D89" s="34">
        <v>2.2799999999999998</v>
      </c>
      <c r="E89" s="34"/>
      <c r="F89" s="34">
        <v>8.4</v>
      </c>
      <c r="G89" s="45">
        <v>7.5</v>
      </c>
      <c r="H89" s="35">
        <v>0</v>
      </c>
      <c r="I89" s="35">
        <v>0</v>
      </c>
      <c r="J89" s="35">
        <v>0</v>
      </c>
      <c r="K89" s="35">
        <v>1</v>
      </c>
      <c r="L89" s="35">
        <v>0</v>
      </c>
    </row>
    <row r="90" spans="1:12" ht="13.8" x14ac:dyDescent="0.25">
      <c r="A90" s="32"/>
      <c r="B90" s="51"/>
      <c r="C90" s="34"/>
      <c r="D90" s="34">
        <f t="shared" ref="D90:L90" si="9">SUM(D86:D89)</f>
        <v>10.53</v>
      </c>
      <c r="E90" s="34">
        <f t="shared" si="9"/>
        <v>7.4399999999999995</v>
      </c>
      <c r="F90" s="34">
        <f t="shared" si="9"/>
        <v>59.919999999999995</v>
      </c>
      <c r="G90" s="41">
        <f>SUM(G86:G89)</f>
        <v>246.05</v>
      </c>
      <c r="H90" s="41">
        <f t="shared" si="9"/>
        <v>0.13</v>
      </c>
      <c r="I90" s="41">
        <f t="shared" si="9"/>
        <v>0.09</v>
      </c>
      <c r="J90" s="41">
        <f t="shared" si="9"/>
        <v>0.8</v>
      </c>
      <c r="K90" s="41">
        <f t="shared" si="9"/>
        <v>138.44999999999999</v>
      </c>
      <c r="L90" s="49">
        <f t="shared" si="9"/>
        <v>3.0500000000000003</v>
      </c>
    </row>
    <row r="91" spans="1:12" ht="13.8" x14ac:dyDescent="0.25">
      <c r="A91" s="32"/>
      <c r="B91" s="51"/>
      <c r="C91" s="34"/>
      <c r="D91" s="37"/>
      <c r="E91" s="37"/>
      <c r="F91" s="37"/>
      <c r="G91" s="83"/>
      <c r="H91" s="42"/>
      <c r="I91" s="42"/>
      <c r="J91" s="42"/>
      <c r="K91" s="42"/>
      <c r="L91" s="42"/>
    </row>
    <row r="92" spans="1:12" x14ac:dyDescent="0.25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</row>
    <row r="93" spans="1:12" ht="13.8" x14ac:dyDescent="0.25">
      <c r="A93" s="32">
        <v>3</v>
      </c>
      <c r="B93" s="33" t="s">
        <v>34</v>
      </c>
      <c r="C93" s="34">
        <v>200</v>
      </c>
      <c r="D93" s="34">
        <v>1</v>
      </c>
      <c r="E93" s="34">
        <v>0.2</v>
      </c>
      <c r="F93" s="34">
        <v>19.8</v>
      </c>
      <c r="G93" s="2">
        <v>86</v>
      </c>
      <c r="H93" s="57">
        <v>0.03</v>
      </c>
      <c r="I93" s="57">
        <v>0.01</v>
      </c>
      <c r="J93" s="57">
        <v>4</v>
      </c>
      <c r="K93" s="57">
        <v>14</v>
      </c>
      <c r="L93" s="57">
        <v>2.8</v>
      </c>
    </row>
    <row r="94" spans="1:12" ht="13.8" x14ac:dyDescent="0.25">
      <c r="A94" s="32"/>
      <c r="B94" s="63"/>
      <c r="C94" s="56"/>
      <c r="D94" s="56"/>
      <c r="E94" s="56"/>
      <c r="F94" s="56"/>
      <c r="G94" s="64"/>
      <c r="H94" s="42"/>
      <c r="I94" s="42"/>
      <c r="J94" s="42"/>
      <c r="K94" s="42"/>
      <c r="L94" s="42"/>
    </row>
    <row r="95" spans="1:12" ht="13.8" x14ac:dyDescent="0.25">
      <c r="A95" s="32"/>
      <c r="B95" s="63"/>
      <c r="C95" s="56"/>
      <c r="D95" s="56"/>
      <c r="E95" s="56"/>
      <c r="F95" s="56"/>
      <c r="G95" s="64"/>
      <c r="H95" s="42"/>
      <c r="I95" s="42"/>
      <c r="J95" s="42"/>
      <c r="K95" s="42"/>
      <c r="L95" s="42"/>
    </row>
    <row r="96" spans="1:12" ht="13.8" x14ac:dyDescent="0.25">
      <c r="A96" s="32"/>
      <c r="B96" s="63"/>
      <c r="C96" s="56"/>
      <c r="D96" s="39">
        <f t="shared" ref="D96:L96" si="10">SUM(D93:D95)</f>
        <v>1</v>
      </c>
      <c r="E96" s="39">
        <f t="shared" si="10"/>
        <v>0.2</v>
      </c>
      <c r="F96" s="39">
        <f t="shared" si="10"/>
        <v>19.8</v>
      </c>
      <c r="G96" s="39">
        <f t="shared" si="10"/>
        <v>86</v>
      </c>
      <c r="H96" s="39">
        <f t="shared" si="10"/>
        <v>0.03</v>
      </c>
      <c r="I96" s="39">
        <f t="shared" si="10"/>
        <v>0.01</v>
      </c>
      <c r="J96" s="39">
        <f t="shared" si="10"/>
        <v>4</v>
      </c>
      <c r="K96" s="39">
        <f t="shared" si="10"/>
        <v>14</v>
      </c>
      <c r="L96" s="39">
        <f t="shared" si="10"/>
        <v>2.8</v>
      </c>
    </row>
    <row r="97" spans="1:12" ht="13.5" customHeight="1" x14ac:dyDescent="0.25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</row>
    <row r="98" spans="1:12" ht="24" x14ac:dyDescent="0.25">
      <c r="A98" s="16">
        <v>34</v>
      </c>
      <c r="B98" s="33" t="s">
        <v>170</v>
      </c>
      <c r="C98" s="34">
        <v>200</v>
      </c>
      <c r="D98" s="34">
        <v>2.4</v>
      </c>
      <c r="E98" s="34">
        <v>3.36</v>
      </c>
      <c r="F98" s="34">
        <v>8.16</v>
      </c>
      <c r="G98" s="2">
        <v>73</v>
      </c>
      <c r="H98" s="35">
        <v>0.06</v>
      </c>
      <c r="I98" s="35">
        <v>0.03</v>
      </c>
      <c r="J98" s="35">
        <v>8.8000000000000007</v>
      </c>
      <c r="K98" s="35">
        <v>24</v>
      </c>
      <c r="L98" s="35">
        <v>0.64</v>
      </c>
    </row>
    <row r="99" spans="1:12" ht="24" x14ac:dyDescent="0.25">
      <c r="A99" s="75">
        <v>122</v>
      </c>
      <c r="B99" s="33" t="s">
        <v>171</v>
      </c>
      <c r="C99" s="34">
        <v>70</v>
      </c>
      <c r="D99" s="34">
        <v>12.3</v>
      </c>
      <c r="E99" s="34">
        <v>6.86</v>
      </c>
      <c r="F99" s="34">
        <v>7.7</v>
      </c>
      <c r="G99" s="56">
        <v>129</v>
      </c>
      <c r="H99" s="35">
        <v>0.06</v>
      </c>
      <c r="I99" s="35">
        <v>0.01</v>
      </c>
      <c r="J99" s="35">
        <v>11.2</v>
      </c>
      <c r="K99" s="35">
        <v>60</v>
      </c>
      <c r="L99" s="35">
        <v>1.54</v>
      </c>
    </row>
    <row r="100" spans="1:12" ht="13.8" x14ac:dyDescent="0.25">
      <c r="A100" s="32">
        <v>142</v>
      </c>
      <c r="B100" s="33" t="s">
        <v>172</v>
      </c>
      <c r="C100" s="34">
        <v>150</v>
      </c>
      <c r="D100" s="34">
        <v>3.7</v>
      </c>
      <c r="E100" s="34">
        <v>6.5</v>
      </c>
      <c r="F100" s="34">
        <v>24.3</v>
      </c>
      <c r="G100" s="2">
        <v>90.2</v>
      </c>
      <c r="H100" s="35">
        <v>0.14000000000000001</v>
      </c>
      <c r="I100" s="35">
        <v>0.1</v>
      </c>
      <c r="J100" s="35">
        <v>4.97</v>
      </c>
      <c r="K100" s="35">
        <v>47</v>
      </c>
      <c r="L100" s="35">
        <v>1.1000000000000001</v>
      </c>
    </row>
    <row r="101" spans="1:12" ht="13.8" x14ac:dyDescent="0.25">
      <c r="A101" s="46">
        <v>164</v>
      </c>
      <c r="B101" s="33" t="s">
        <v>173</v>
      </c>
      <c r="C101" s="34">
        <v>150</v>
      </c>
      <c r="D101" s="34">
        <v>0.5</v>
      </c>
      <c r="E101" s="34">
        <v>0.01</v>
      </c>
      <c r="F101" s="34">
        <v>27</v>
      </c>
      <c r="G101" s="2">
        <v>113</v>
      </c>
      <c r="H101" s="35">
        <v>0.02</v>
      </c>
      <c r="I101" s="35">
        <v>0.01</v>
      </c>
      <c r="J101" s="35">
        <v>0</v>
      </c>
      <c r="K101" s="35">
        <v>21</v>
      </c>
      <c r="L101" s="35">
        <v>0.3</v>
      </c>
    </row>
    <row r="102" spans="1:12" ht="13.8" x14ac:dyDescent="0.25">
      <c r="A102" s="32">
        <v>2</v>
      </c>
      <c r="B102" s="33" t="s">
        <v>39</v>
      </c>
      <c r="C102" s="34">
        <v>30</v>
      </c>
      <c r="D102" s="34">
        <v>2.2799999999999998</v>
      </c>
      <c r="E102" s="34">
        <v>0.24</v>
      </c>
      <c r="F102" s="34">
        <v>14.58</v>
      </c>
      <c r="G102" s="2" t="s">
        <v>148</v>
      </c>
      <c r="H102" s="35">
        <v>0.04</v>
      </c>
      <c r="I102" s="35">
        <v>0.02</v>
      </c>
      <c r="J102" s="35">
        <v>0</v>
      </c>
      <c r="K102" s="35">
        <v>7.1</v>
      </c>
      <c r="L102" s="35">
        <v>0.88</v>
      </c>
    </row>
    <row r="103" spans="1:12" ht="13.8" x14ac:dyDescent="0.25">
      <c r="A103" s="11">
        <v>146</v>
      </c>
      <c r="B103" s="33" t="s">
        <v>13</v>
      </c>
      <c r="C103" s="34">
        <v>30</v>
      </c>
      <c r="D103" s="34">
        <v>1.26</v>
      </c>
      <c r="E103" s="87">
        <v>15738</v>
      </c>
      <c r="F103" s="34">
        <v>3.02</v>
      </c>
      <c r="G103" s="2">
        <v>39</v>
      </c>
      <c r="H103" s="35">
        <v>0.01</v>
      </c>
      <c r="I103" s="35">
        <v>0.01</v>
      </c>
      <c r="J103" s="35">
        <v>2.1</v>
      </c>
      <c r="K103" s="35">
        <v>14.4</v>
      </c>
      <c r="L103" s="35">
        <v>0.56999999999999995</v>
      </c>
    </row>
    <row r="104" spans="1:12" ht="13.8" x14ac:dyDescent="0.25">
      <c r="A104" s="32"/>
      <c r="B104" s="33"/>
      <c r="C104" s="34"/>
      <c r="D104" s="34"/>
      <c r="E104" s="34"/>
      <c r="F104" s="34"/>
      <c r="G104" s="2"/>
      <c r="H104" s="35"/>
      <c r="I104" s="35"/>
      <c r="J104" s="35"/>
      <c r="K104" s="35"/>
      <c r="L104" s="35"/>
    </row>
    <row r="105" spans="1:12" ht="13.8" x14ac:dyDescent="0.25">
      <c r="A105" s="46"/>
      <c r="B105" s="72"/>
      <c r="C105" s="34"/>
      <c r="D105" s="37">
        <f t="shared" ref="D105:L105" si="11">SUM(D98:D104)</f>
        <v>22.440000000000005</v>
      </c>
      <c r="E105" s="37">
        <f t="shared" si="11"/>
        <v>15754.97</v>
      </c>
      <c r="F105" s="37">
        <f t="shared" si="11"/>
        <v>84.759999999999991</v>
      </c>
      <c r="G105" s="37">
        <f>SUM(G98:G104)</f>
        <v>444.2</v>
      </c>
      <c r="H105" s="37">
        <f t="shared" si="11"/>
        <v>0.33</v>
      </c>
      <c r="I105" s="37">
        <f t="shared" si="11"/>
        <v>0.18000000000000002</v>
      </c>
      <c r="J105" s="37">
        <f t="shared" si="11"/>
        <v>27.07</v>
      </c>
      <c r="K105" s="37">
        <f t="shared" si="11"/>
        <v>173.5</v>
      </c>
      <c r="L105" s="37">
        <f t="shared" si="11"/>
        <v>5.03</v>
      </c>
    </row>
    <row r="106" spans="1:12" ht="13.8" x14ac:dyDescent="0.25">
      <c r="A106" s="32"/>
      <c r="B106" s="36"/>
      <c r="C106" s="34"/>
      <c r="D106" s="37"/>
      <c r="E106" s="37"/>
      <c r="F106" s="37"/>
      <c r="G106" s="59"/>
      <c r="H106" s="42"/>
      <c r="I106" s="42"/>
      <c r="J106" s="42"/>
      <c r="K106" s="42"/>
      <c r="L106" s="42"/>
    </row>
    <row r="107" spans="1:12" x14ac:dyDescent="0.2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</row>
    <row r="108" spans="1:12" ht="36" x14ac:dyDescent="0.25">
      <c r="A108" s="32" t="s">
        <v>174</v>
      </c>
      <c r="B108" s="33" t="s">
        <v>175</v>
      </c>
      <c r="C108" s="34">
        <v>80</v>
      </c>
      <c r="D108" s="34">
        <v>4</v>
      </c>
      <c r="E108" s="34">
        <v>6.64</v>
      </c>
      <c r="F108" s="34">
        <v>15.3</v>
      </c>
      <c r="G108" s="2">
        <v>121</v>
      </c>
      <c r="H108" s="35">
        <v>0.03</v>
      </c>
      <c r="I108" s="35">
        <v>0.02</v>
      </c>
      <c r="J108" s="35">
        <v>9.6</v>
      </c>
      <c r="K108" s="35">
        <v>56.7</v>
      </c>
      <c r="L108" s="35">
        <v>0.5</v>
      </c>
    </row>
    <row r="109" spans="1:12" ht="13.8" x14ac:dyDescent="0.25">
      <c r="A109" s="32">
        <v>8</v>
      </c>
      <c r="B109" s="33" t="s">
        <v>176</v>
      </c>
      <c r="C109" s="34">
        <v>70</v>
      </c>
      <c r="D109" s="34">
        <v>11.2</v>
      </c>
      <c r="E109" s="34">
        <v>15.4</v>
      </c>
      <c r="F109" s="34">
        <v>0.08</v>
      </c>
      <c r="G109" s="2">
        <v>133.5</v>
      </c>
      <c r="H109" s="35">
        <v>0</v>
      </c>
      <c r="I109" s="35">
        <v>0.09</v>
      </c>
      <c r="J109" s="35">
        <v>30</v>
      </c>
      <c r="K109" s="35">
        <v>11.4</v>
      </c>
      <c r="L109" s="35">
        <v>0.63</v>
      </c>
    </row>
    <row r="110" spans="1:12" ht="24" x14ac:dyDescent="0.25">
      <c r="A110" s="32">
        <v>9</v>
      </c>
      <c r="B110" s="33" t="s">
        <v>177</v>
      </c>
      <c r="C110" s="34">
        <v>30</v>
      </c>
      <c r="D110" s="34">
        <v>0.24</v>
      </c>
      <c r="E110" s="34">
        <v>0.03</v>
      </c>
      <c r="F110" s="34">
        <v>0.78</v>
      </c>
      <c r="G110" s="2">
        <v>4</v>
      </c>
      <c r="H110" s="35">
        <v>0.15</v>
      </c>
      <c r="I110" s="35">
        <v>0.02</v>
      </c>
      <c r="J110" s="35">
        <v>0.12</v>
      </c>
      <c r="K110" s="35">
        <v>11.5</v>
      </c>
      <c r="L110" s="35">
        <v>0.3</v>
      </c>
    </row>
    <row r="111" spans="1:12" ht="13.8" x14ac:dyDescent="0.25">
      <c r="A111" s="32">
        <v>39</v>
      </c>
      <c r="B111" s="33" t="s">
        <v>178</v>
      </c>
      <c r="C111" s="34">
        <v>30</v>
      </c>
      <c r="D111" s="34">
        <v>0.24</v>
      </c>
      <c r="E111" s="34">
        <v>0</v>
      </c>
      <c r="F111" s="34">
        <v>23.5</v>
      </c>
      <c r="G111" s="2">
        <v>71.2</v>
      </c>
      <c r="H111" s="35">
        <v>0</v>
      </c>
      <c r="I111" s="35">
        <v>0</v>
      </c>
      <c r="J111" s="35">
        <v>0</v>
      </c>
      <c r="K111" s="35">
        <v>2.7</v>
      </c>
      <c r="L111" s="35">
        <v>0.09</v>
      </c>
    </row>
    <row r="112" spans="1:12" ht="13.8" x14ac:dyDescent="0.25">
      <c r="A112" s="32">
        <v>182</v>
      </c>
      <c r="B112" s="33" t="s">
        <v>70</v>
      </c>
      <c r="C112" s="34">
        <v>150</v>
      </c>
      <c r="D112" s="34">
        <v>2.34</v>
      </c>
      <c r="E112" s="34">
        <v>2.4300000000000002</v>
      </c>
      <c r="F112" s="34">
        <v>13.28</v>
      </c>
      <c r="G112" s="2">
        <v>82</v>
      </c>
      <c r="H112" s="35">
        <v>0.02</v>
      </c>
      <c r="I112" s="35">
        <v>0.1</v>
      </c>
      <c r="J112" s="35">
        <v>0.5</v>
      </c>
      <c r="K112" s="35">
        <v>96</v>
      </c>
      <c r="L112" s="35">
        <v>0.48</v>
      </c>
    </row>
    <row r="113" spans="1:12" ht="30.75" customHeight="1" x14ac:dyDescent="0.25">
      <c r="A113" s="32">
        <v>2</v>
      </c>
      <c r="B113" s="33" t="s">
        <v>39</v>
      </c>
      <c r="C113" s="34">
        <v>20</v>
      </c>
      <c r="D113" s="34">
        <v>1.52</v>
      </c>
      <c r="E113" s="34">
        <v>0.16</v>
      </c>
      <c r="F113" s="34">
        <v>9.7200000000000006</v>
      </c>
      <c r="G113" s="2">
        <v>47.3</v>
      </c>
      <c r="H113" s="35">
        <v>0.03</v>
      </c>
      <c r="I113" s="35">
        <v>0.01</v>
      </c>
      <c r="J113" s="35">
        <v>0</v>
      </c>
      <c r="K113" s="35">
        <v>4.7</v>
      </c>
      <c r="L113" s="35">
        <v>0.6</v>
      </c>
    </row>
    <row r="114" spans="1:12" ht="13.8" x14ac:dyDescent="0.25">
      <c r="A114" s="32"/>
      <c r="B114" s="33"/>
      <c r="C114" s="34"/>
      <c r="D114" s="34">
        <f t="shared" ref="D114:L114" si="12">SUM(D108:D113)</f>
        <v>19.54</v>
      </c>
      <c r="E114" s="34">
        <f t="shared" si="12"/>
        <v>24.66</v>
      </c>
      <c r="F114" s="34">
        <f t="shared" si="12"/>
        <v>62.66</v>
      </c>
      <c r="G114" s="41">
        <f t="shared" si="12"/>
        <v>459</v>
      </c>
      <c r="H114" s="85">
        <f t="shared" si="12"/>
        <v>0.22999999999999998</v>
      </c>
      <c r="I114" s="85">
        <f t="shared" si="12"/>
        <v>0.24000000000000002</v>
      </c>
      <c r="J114" s="85">
        <f t="shared" si="12"/>
        <v>40.22</v>
      </c>
      <c r="K114" s="85">
        <f t="shared" si="12"/>
        <v>183</v>
      </c>
      <c r="L114" s="35">
        <f t="shared" si="12"/>
        <v>2.6</v>
      </c>
    </row>
    <row r="115" spans="1:12" ht="13.8" x14ac:dyDescent="0.25">
      <c r="A115" s="32"/>
      <c r="B115" s="33" t="s">
        <v>45</v>
      </c>
      <c r="C115" s="34"/>
      <c r="D115" s="34">
        <f t="shared" ref="D115:L115" si="13">D110+D105+D90</f>
        <v>33.21</v>
      </c>
      <c r="E115" s="34">
        <f t="shared" si="13"/>
        <v>15762.44</v>
      </c>
      <c r="F115" s="34">
        <f t="shared" si="13"/>
        <v>145.45999999999998</v>
      </c>
      <c r="G115" s="86">
        <f>G114+G105+G96+G90</f>
        <v>1235.25</v>
      </c>
      <c r="H115" s="41">
        <f t="shared" si="13"/>
        <v>0.61</v>
      </c>
      <c r="I115" s="41">
        <f t="shared" si="13"/>
        <v>0.29000000000000004</v>
      </c>
      <c r="J115" s="41">
        <f t="shared" si="13"/>
        <v>27.990000000000002</v>
      </c>
      <c r="K115" s="41">
        <f t="shared" si="13"/>
        <v>323.45</v>
      </c>
      <c r="L115" s="49">
        <f t="shared" si="13"/>
        <v>8.3800000000000008</v>
      </c>
    </row>
    <row r="116" spans="1:12" ht="24" x14ac:dyDescent="0.25">
      <c r="A116" s="32"/>
      <c r="B116" s="33" t="s">
        <v>67</v>
      </c>
      <c r="C116" s="34"/>
      <c r="D116" s="40">
        <f>D115*4/F115</f>
        <v>0.91324075347174494</v>
      </c>
      <c r="E116" s="40">
        <f>E115*4/F115</f>
        <v>433.45084559329035</v>
      </c>
      <c r="F116" s="40">
        <v>4</v>
      </c>
      <c r="G116" s="41"/>
      <c r="H116" s="42"/>
      <c r="I116" s="42"/>
      <c r="J116" s="42"/>
      <c r="K116" s="42"/>
      <c r="L116" s="42"/>
    </row>
    <row r="117" spans="1:12" ht="15" customHeight="1" x14ac:dyDescent="0.25">
      <c r="A117" s="114" t="s">
        <v>179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1:12" ht="12.75" customHeight="1" x14ac:dyDescent="0.25">
      <c r="A118" s="114" t="s">
        <v>1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1:12" ht="12.75" customHeight="1" x14ac:dyDescent="0.25">
      <c r="A119" s="115" t="s">
        <v>128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1:12" x14ac:dyDescent="0.25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1:12" x14ac:dyDescent="0.25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1:12" ht="24" x14ac:dyDescent="0.25">
      <c r="A122" s="32">
        <v>66</v>
      </c>
      <c r="B122" s="33" t="s">
        <v>180</v>
      </c>
      <c r="C122" s="34" t="s">
        <v>139</v>
      </c>
      <c r="D122" s="50">
        <v>5.6</v>
      </c>
      <c r="E122" s="34">
        <v>6.9</v>
      </c>
      <c r="F122" s="34">
        <v>24.4</v>
      </c>
      <c r="G122" s="2">
        <v>111.4</v>
      </c>
      <c r="H122" s="35">
        <v>0.12</v>
      </c>
      <c r="I122" s="35">
        <v>0.1</v>
      </c>
      <c r="J122" s="35">
        <v>1</v>
      </c>
      <c r="K122" s="35">
        <v>110</v>
      </c>
      <c r="L122" s="35">
        <v>2</v>
      </c>
    </row>
    <row r="123" spans="1:12" ht="13.8" x14ac:dyDescent="0.25">
      <c r="A123" s="32">
        <v>171</v>
      </c>
      <c r="B123" s="33" t="s">
        <v>155</v>
      </c>
      <c r="C123" s="34">
        <v>150</v>
      </c>
      <c r="D123" s="34">
        <v>2.2000000000000002</v>
      </c>
      <c r="E123" s="34">
        <v>1.9</v>
      </c>
      <c r="F123" s="34">
        <v>18.600000000000001</v>
      </c>
      <c r="G123" s="2">
        <v>100</v>
      </c>
      <c r="H123" s="35">
        <v>0.03</v>
      </c>
      <c r="I123" s="35">
        <v>0.02</v>
      </c>
      <c r="J123" s="35">
        <v>0.75</v>
      </c>
      <c r="K123" s="35">
        <v>90.75</v>
      </c>
      <c r="L123" s="35">
        <v>0.75</v>
      </c>
    </row>
    <row r="124" spans="1:12" x14ac:dyDescent="0.25">
      <c r="A124" s="43">
        <v>1</v>
      </c>
      <c r="B124" s="33" t="s">
        <v>140</v>
      </c>
      <c r="C124" s="34">
        <v>10</v>
      </c>
      <c r="D124" s="34">
        <v>2.2799999999999998</v>
      </c>
      <c r="E124" s="34">
        <v>1.2</v>
      </c>
      <c r="F124" s="34">
        <v>8.4</v>
      </c>
      <c r="G124" s="45">
        <v>7.5</v>
      </c>
      <c r="H124" s="35">
        <v>0</v>
      </c>
      <c r="I124" s="35">
        <v>0</v>
      </c>
      <c r="J124" s="35">
        <v>0</v>
      </c>
      <c r="K124" s="35">
        <v>1</v>
      </c>
      <c r="L124" s="35">
        <v>0</v>
      </c>
    </row>
    <row r="125" spans="1:12" ht="13.8" x14ac:dyDescent="0.25">
      <c r="A125" s="32">
        <v>4</v>
      </c>
      <c r="B125" s="33" t="s">
        <v>156</v>
      </c>
      <c r="C125" s="34">
        <v>8</v>
      </c>
      <c r="D125" s="34">
        <v>2.1</v>
      </c>
      <c r="E125" s="34">
        <v>2.3199999999999998</v>
      </c>
      <c r="F125" s="34">
        <v>0</v>
      </c>
      <c r="G125" s="2">
        <v>30</v>
      </c>
      <c r="H125" s="35">
        <v>0.01</v>
      </c>
      <c r="I125" s="35">
        <v>0.01</v>
      </c>
      <c r="J125" s="35">
        <v>0</v>
      </c>
      <c r="K125" s="35">
        <v>70</v>
      </c>
      <c r="L125" s="35">
        <v>0.88</v>
      </c>
    </row>
    <row r="126" spans="1:12" ht="13.8" x14ac:dyDescent="0.25">
      <c r="A126" s="32">
        <v>2</v>
      </c>
      <c r="B126" s="33" t="s">
        <v>39</v>
      </c>
      <c r="C126" s="34">
        <v>20</v>
      </c>
      <c r="D126" s="34">
        <v>1.52</v>
      </c>
      <c r="E126" s="34">
        <v>0.16</v>
      </c>
      <c r="F126" s="34">
        <v>9.7200000000000006</v>
      </c>
      <c r="G126" s="2">
        <v>47.3</v>
      </c>
      <c r="H126" s="35">
        <v>0.03</v>
      </c>
      <c r="I126" s="35">
        <v>0.01</v>
      </c>
      <c r="J126" s="35">
        <v>0</v>
      </c>
      <c r="K126" s="35">
        <v>4.7</v>
      </c>
      <c r="L126" s="35">
        <v>0.6</v>
      </c>
    </row>
    <row r="127" spans="1:12" ht="13.8" x14ac:dyDescent="0.25">
      <c r="A127" s="32"/>
      <c r="B127" s="72"/>
      <c r="C127" s="34"/>
      <c r="D127" s="34">
        <f t="shared" ref="D127:L127" si="14">SUM(D122:D126)</f>
        <v>13.7</v>
      </c>
      <c r="E127" s="34">
        <f t="shared" si="14"/>
        <v>12.48</v>
      </c>
      <c r="F127" s="34">
        <f t="shared" si="14"/>
        <v>61.12</v>
      </c>
      <c r="G127" s="41">
        <f>SUM(G122:G126)</f>
        <v>296.2</v>
      </c>
      <c r="H127" s="41">
        <f t="shared" si="14"/>
        <v>0.19</v>
      </c>
      <c r="I127" s="41">
        <f t="shared" si="14"/>
        <v>0.14000000000000001</v>
      </c>
      <c r="J127" s="41">
        <f t="shared" si="14"/>
        <v>1.75</v>
      </c>
      <c r="K127" s="41">
        <f t="shared" si="14"/>
        <v>276.45</v>
      </c>
      <c r="L127" s="49">
        <f t="shared" si="14"/>
        <v>4.2299999999999995</v>
      </c>
    </row>
    <row r="128" spans="1:12" ht="13.8" x14ac:dyDescent="0.25">
      <c r="A128" s="46"/>
      <c r="B128" s="72"/>
      <c r="C128" s="34"/>
      <c r="D128" s="34"/>
      <c r="E128" s="34"/>
      <c r="F128" s="34"/>
      <c r="G128" s="59"/>
      <c r="H128" s="42"/>
      <c r="I128" s="42"/>
      <c r="J128" s="42"/>
      <c r="K128" s="42"/>
      <c r="L128" s="42"/>
    </row>
    <row r="129" spans="1:12" x14ac:dyDescent="0.25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1:12" ht="13.8" x14ac:dyDescent="0.25">
      <c r="A130" s="75">
        <v>10</v>
      </c>
      <c r="B130" s="33" t="s">
        <v>181</v>
      </c>
      <c r="C130" s="34">
        <v>100</v>
      </c>
      <c r="D130" s="34">
        <v>0.4</v>
      </c>
      <c r="E130" s="34">
        <v>0.4</v>
      </c>
      <c r="F130" s="34">
        <v>9.8000000000000007</v>
      </c>
      <c r="G130" s="56">
        <v>45</v>
      </c>
      <c r="H130" s="35">
        <v>0.03</v>
      </c>
      <c r="I130" s="35">
        <v>0.02</v>
      </c>
      <c r="J130" s="35">
        <v>13</v>
      </c>
      <c r="K130" s="35">
        <v>16</v>
      </c>
      <c r="L130" s="35">
        <v>2.2000000000000002</v>
      </c>
    </row>
    <row r="131" spans="1:12" ht="13.8" x14ac:dyDescent="0.25">
      <c r="A131" s="32"/>
      <c r="B131" s="63"/>
      <c r="C131" s="56"/>
      <c r="D131" s="56"/>
      <c r="E131" s="56"/>
      <c r="F131" s="56"/>
      <c r="G131" s="64"/>
      <c r="H131" s="42"/>
      <c r="I131" s="42"/>
      <c r="J131" s="42"/>
      <c r="K131" s="42"/>
      <c r="L131" s="42"/>
    </row>
    <row r="132" spans="1:12" ht="13.8" x14ac:dyDescent="0.25">
      <c r="A132" s="32"/>
      <c r="B132" s="63"/>
      <c r="C132" s="56"/>
      <c r="D132" s="56"/>
      <c r="E132" s="56"/>
      <c r="F132" s="56"/>
      <c r="G132" s="64"/>
      <c r="H132" s="42"/>
      <c r="I132" s="42"/>
      <c r="J132" s="42"/>
      <c r="K132" s="42"/>
      <c r="L132" s="42"/>
    </row>
    <row r="133" spans="1:12" ht="13.8" x14ac:dyDescent="0.25">
      <c r="A133" s="32"/>
      <c r="B133" s="63"/>
      <c r="C133" s="56"/>
      <c r="D133" s="39">
        <f t="shared" ref="D133:L133" si="15">SUM(D130:D132)</f>
        <v>0.4</v>
      </c>
      <c r="E133" s="39">
        <f t="shared" si="15"/>
        <v>0.4</v>
      </c>
      <c r="F133" s="39">
        <f t="shared" si="15"/>
        <v>9.8000000000000007</v>
      </c>
      <c r="G133" s="39">
        <f t="shared" si="15"/>
        <v>45</v>
      </c>
      <c r="H133" s="39">
        <f t="shared" si="15"/>
        <v>0.03</v>
      </c>
      <c r="I133" s="39">
        <f t="shared" si="15"/>
        <v>0.02</v>
      </c>
      <c r="J133" s="39">
        <f t="shared" si="15"/>
        <v>13</v>
      </c>
      <c r="K133" s="39">
        <f t="shared" si="15"/>
        <v>16</v>
      </c>
      <c r="L133" s="39">
        <f t="shared" si="15"/>
        <v>2.2000000000000002</v>
      </c>
    </row>
    <row r="134" spans="1:12" x14ac:dyDescent="0.25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</row>
    <row r="135" spans="1:12" ht="13.8" x14ac:dyDescent="0.25">
      <c r="A135" s="46">
        <v>35</v>
      </c>
      <c r="B135" s="33" t="s">
        <v>182</v>
      </c>
      <c r="C135" s="34">
        <v>200</v>
      </c>
      <c r="D135" s="50">
        <v>1.92</v>
      </c>
      <c r="E135" s="34">
        <v>3.36</v>
      </c>
      <c r="F135" s="34">
        <v>15.68</v>
      </c>
      <c r="G135" s="2">
        <v>68.8</v>
      </c>
      <c r="H135" s="35">
        <v>0.03</v>
      </c>
      <c r="I135" s="35">
        <v>0.02</v>
      </c>
      <c r="J135" s="35">
        <v>16</v>
      </c>
      <c r="K135" s="35">
        <v>41</v>
      </c>
      <c r="L135" s="35">
        <v>0.56000000000000005</v>
      </c>
    </row>
    <row r="136" spans="1:12" ht="13.8" x14ac:dyDescent="0.25">
      <c r="A136" s="32">
        <v>115</v>
      </c>
      <c r="B136" s="33" t="s">
        <v>183</v>
      </c>
      <c r="C136" s="34">
        <v>160</v>
      </c>
      <c r="D136" s="34">
        <v>11.5</v>
      </c>
      <c r="E136" s="34">
        <v>16.600000000000001</v>
      </c>
      <c r="F136" s="34">
        <v>27</v>
      </c>
      <c r="G136" s="2">
        <v>243.2</v>
      </c>
      <c r="H136" s="35">
        <v>0.04</v>
      </c>
      <c r="I136" s="35">
        <v>0.02</v>
      </c>
      <c r="J136" s="35">
        <v>1.06</v>
      </c>
      <c r="K136" s="35">
        <v>8.5</v>
      </c>
      <c r="L136" s="35">
        <v>1.06</v>
      </c>
    </row>
    <row r="137" spans="1:12" ht="13.8" x14ac:dyDescent="0.25">
      <c r="A137" s="32">
        <v>12</v>
      </c>
      <c r="B137" s="33" t="s">
        <v>184</v>
      </c>
      <c r="C137" s="34">
        <v>30</v>
      </c>
      <c r="D137" s="34">
        <v>0.33</v>
      </c>
      <c r="E137" s="34">
        <v>0.06</v>
      </c>
      <c r="F137" s="34">
        <v>1.1399999999999999</v>
      </c>
      <c r="G137" s="2">
        <v>7</v>
      </c>
      <c r="H137" s="35">
        <v>0.03</v>
      </c>
      <c r="I137" s="35">
        <v>0.02</v>
      </c>
      <c r="J137" s="88">
        <v>12.5</v>
      </c>
      <c r="K137" s="35">
        <v>7</v>
      </c>
      <c r="L137" s="35">
        <v>0.45</v>
      </c>
    </row>
    <row r="138" spans="1:12" ht="13.8" x14ac:dyDescent="0.25">
      <c r="A138" s="32">
        <v>182</v>
      </c>
      <c r="B138" s="33" t="s">
        <v>70</v>
      </c>
      <c r="C138" s="34">
        <v>150</v>
      </c>
      <c r="D138" s="34">
        <v>2.34</v>
      </c>
      <c r="E138" s="34">
        <v>2.4300000000000002</v>
      </c>
      <c r="F138" s="34">
        <v>13.28</v>
      </c>
      <c r="G138" s="2">
        <v>82</v>
      </c>
      <c r="H138" s="35">
        <v>0.02</v>
      </c>
      <c r="I138" s="35">
        <v>0.1</v>
      </c>
      <c r="J138" s="35">
        <v>0.5</v>
      </c>
      <c r="K138" s="35">
        <v>96</v>
      </c>
      <c r="L138" s="35">
        <v>0.48</v>
      </c>
    </row>
    <row r="139" spans="1:12" ht="13.8" x14ac:dyDescent="0.25">
      <c r="A139" s="32">
        <v>4</v>
      </c>
      <c r="B139" s="33" t="s">
        <v>39</v>
      </c>
      <c r="C139" s="34">
        <v>30</v>
      </c>
      <c r="D139" s="34">
        <v>2.2799999999999998</v>
      </c>
      <c r="E139" s="34">
        <v>0.24</v>
      </c>
      <c r="F139" s="34">
        <v>14.58</v>
      </c>
      <c r="G139" s="2" t="s">
        <v>148</v>
      </c>
      <c r="H139" s="35">
        <v>0.04</v>
      </c>
      <c r="I139" s="35">
        <v>0.02</v>
      </c>
      <c r="J139" s="35">
        <v>0</v>
      </c>
      <c r="K139" s="35">
        <v>7.1</v>
      </c>
      <c r="L139" s="35">
        <v>0.88</v>
      </c>
    </row>
    <row r="140" spans="1:12" x14ac:dyDescent="0.25">
      <c r="A140" s="43">
        <v>2</v>
      </c>
      <c r="B140" s="33" t="s">
        <v>161</v>
      </c>
      <c r="C140" s="34">
        <v>40</v>
      </c>
      <c r="D140" s="34">
        <v>2.2000000000000002</v>
      </c>
      <c r="E140" s="34">
        <v>0.2</v>
      </c>
      <c r="F140" s="34">
        <v>11.1</v>
      </c>
      <c r="G140" s="2">
        <v>58</v>
      </c>
      <c r="H140" s="57">
        <v>7.0000000000000007E-2</v>
      </c>
      <c r="I140" s="57">
        <v>0.03</v>
      </c>
      <c r="J140" s="57">
        <v>0</v>
      </c>
      <c r="K140" s="57">
        <v>11.6</v>
      </c>
      <c r="L140" s="57">
        <v>1.44</v>
      </c>
    </row>
    <row r="141" spans="1:12" ht="13.8" x14ac:dyDescent="0.25">
      <c r="A141" s="32"/>
      <c r="B141" s="33"/>
      <c r="C141" s="34"/>
      <c r="D141" s="34"/>
      <c r="E141" s="34"/>
      <c r="F141" s="34"/>
      <c r="G141" s="2"/>
      <c r="H141" s="57"/>
      <c r="I141" s="57"/>
      <c r="J141" s="57"/>
      <c r="K141" s="57"/>
      <c r="L141" s="57"/>
    </row>
    <row r="142" spans="1:12" ht="13.8" x14ac:dyDescent="0.25">
      <c r="A142" s="32"/>
      <c r="B142" s="51"/>
      <c r="C142" s="34"/>
      <c r="D142" s="34">
        <f t="shared" ref="D142:L142" si="16">SUM(D135:D141)</f>
        <v>20.57</v>
      </c>
      <c r="E142" s="34">
        <f t="shared" si="16"/>
        <v>22.889999999999997</v>
      </c>
      <c r="F142" s="34">
        <f t="shared" si="16"/>
        <v>82.78</v>
      </c>
      <c r="G142" s="41">
        <f t="shared" si="16"/>
        <v>459</v>
      </c>
      <c r="H142" s="41">
        <f t="shared" si="16"/>
        <v>0.23</v>
      </c>
      <c r="I142" s="41">
        <f t="shared" si="16"/>
        <v>0.21</v>
      </c>
      <c r="J142" s="41">
        <f t="shared" si="16"/>
        <v>30.06</v>
      </c>
      <c r="K142" s="41">
        <f t="shared" si="16"/>
        <v>171.2</v>
      </c>
      <c r="L142" s="49">
        <f t="shared" si="16"/>
        <v>4.87</v>
      </c>
    </row>
    <row r="143" spans="1:12" ht="13.8" x14ac:dyDescent="0.25">
      <c r="A143" s="32"/>
      <c r="B143" s="51"/>
      <c r="C143" s="34"/>
      <c r="D143" s="34"/>
      <c r="E143" s="34"/>
      <c r="F143" s="34"/>
      <c r="G143" s="59"/>
      <c r="H143" s="42"/>
      <c r="I143" s="42"/>
      <c r="J143" s="42"/>
      <c r="K143" s="42"/>
      <c r="L143" s="42"/>
    </row>
    <row r="144" spans="1:12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1:12" ht="24" x14ac:dyDescent="0.25">
      <c r="A145" s="32">
        <v>98</v>
      </c>
      <c r="B145" s="33" t="s">
        <v>185</v>
      </c>
      <c r="C145" s="34">
        <v>100</v>
      </c>
      <c r="D145" s="34">
        <v>7.94</v>
      </c>
      <c r="E145" s="34">
        <v>4.8</v>
      </c>
      <c r="F145" s="34">
        <v>4.0999999999999996</v>
      </c>
      <c r="G145" s="2">
        <v>80.7</v>
      </c>
      <c r="H145" s="35">
        <v>0.04</v>
      </c>
      <c r="I145" s="35">
        <v>0.02</v>
      </c>
      <c r="J145" s="35">
        <v>3</v>
      </c>
      <c r="K145" s="35">
        <v>16.7</v>
      </c>
      <c r="L145" s="35">
        <v>0.47</v>
      </c>
    </row>
    <row r="146" spans="1:12" ht="24" x14ac:dyDescent="0.25">
      <c r="A146" s="32">
        <v>11</v>
      </c>
      <c r="B146" s="33" t="s">
        <v>186</v>
      </c>
      <c r="C146" s="34">
        <v>46</v>
      </c>
      <c r="D146" s="34">
        <v>5.8</v>
      </c>
      <c r="E146" s="34">
        <v>5.29</v>
      </c>
      <c r="F146" s="34">
        <v>0.32</v>
      </c>
      <c r="G146" s="2">
        <v>72</v>
      </c>
      <c r="H146" s="35">
        <v>0.03</v>
      </c>
      <c r="I146" s="35">
        <v>0.2</v>
      </c>
      <c r="J146" s="35">
        <v>0</v>
      </c>
      <c r="K146" s="35">
        <v>25.3</v>
      </c>
      <c r="L146" s="35">
        <v>1.1499999999999999</v>
      </c>
    </row>
    <row r="147" spans="1:12" ht="13.8" x14ac:dyDescent="0.25">
      <c r="A147" s="32">
        <v>205</v>
      </c>
      <c r="B147" s="33" t="s">
        <v>187</v>
      </c>
      <c r="C147" s="34" t="s">
        <v>188</v>
      </c>
      <c r="D147" s="34">
        <v>3.3</v>
      </c>
      <c r="E147" s="34">
        <v>3.12</v>
      </c>
      <c r="F147" s="34" t="s">
        <v>189</v>
      </c>
      <c r="G147" s="45">
        <v>107.5</v>
      </c>
      <c r="H147" s="52">
        <v>0.06</v>
      </c>
      <c r="I147" s="52">
        <v>0.04</v>
      </c>
      <c r="J147" s="52">
        <v>0.6</v>
      </c>
      <c r="K147" s="52">
        <v>37.799999999999997</v>
      </c>
      <c r="L147" s="52">
        <v>0.8</v>
      </c>
    </row>
    <row r="148" spans="1:12" ht="13.8" x14ac:dyDescent="0.25">
      <c r="A148" s="32">
        <v>2</v>
      </c>
      <c r="B148" s="33" t="s">
        <v>39</v>
      </c>
      <c r="C148" s="34">
        <v>20</v>
      </c>
      <c r="D148" s="34">
        <v>1.52</v>
      </c>
      <c r="E148" s="34">
        <v>0.16</v>
      </c>
      <c r="F148" s="34">
        <v>9.7200000000000006</v>
      </c>
      <c r="G148" s="2">
        <v>47.3</v>
      </c>
      <c r="H148" s="35">
        <v>0.03</v>
      </c>
      <c r="I148" s="35">
        <v>0.01</v>
      </c>
      <c r="J148" s="35">
        <v>0</v>
      </c>
      <c r="K148" s="35">
        <v>4.7</v>
      </c>
      <c r="L148" s="35">
        <v>0.6</v>
      </c>
    </row>
    <row r="149" spans="1:12" ht="24" x14ac:dyDescent="0.25">
      <c r="A149" s="32">
        <v>168</v>
      </c>
      <c r="B149" s="33" t="s">
        <v>147</v>
      </c>
      <c r="C149" s="34">
        <v>150</v>
      </c>
      <c r="D149" s="34">
        <v>0.78</v>
      </c>
      <c r="E149" s="34">
        <v>0</v>
      </c>
      <c r="F149" s="34">
        <v>20.2</v>
      </c>
      <c r="G149" s="2">
        <v>80.599999999999994</v>
      </c>
      <c r="H149" s="35">
        <v>0.02</v>
      </c>
      <c r="I149" s="35">
        <v>0.01</v>
      </c>
      <c r="J149" s="35">
        <v>0</v>
      </c>
      <c r="K149" s="35">
        <v>15.8</v>
      </c>
      <c r="L149" s="35">
        <v>0.5</v>
      </c>
    </row>
    <row r="150" spans="1:12" ht="13.8" x14ac:dyDescent="0.25">
      <c r="A150" s="32"/>
      <c r="B150" s="33"/>
      <c r="C150" s="34"/>
      <c r="D150" s="37">
        <f t="shared" ref="D150:L150" si="17">SUM(D145:D146)</f>
        <v>13.74</v>
      </c>
      <c r="E150" s="37">
        <f t="shared" si="17"/>
        <v>10.09</v>
      </c>
      <c r="F150" s="37">
        <f t="shared" si="17"/>
        <v>4.42</v>
      </c>
      <c r="G150" s="37">
        <f>SUM(G145:G149)</f>
        <v>388.1</v>
      </c>
      <c r="H150" s="37">
        <f t="shared" si="17"/>
        <v>7.0000000000000007E-2</v>
      </c>
      <c r="I150" s="37">
        <f t="shared" si="17"/>
        <v>0.22</v>
      </c>
      <c r="J150" s="37">
        <f t="shared" si="17"/>
        <v>3</v>
      </c>
      <c r="K150" s="37">
        <f t="shared" si="17"/>
        <v>42</v>
      </c>
      <c r="L150" s="37">
        <f t="shared" si="17"/>
        <v>1.6199999999999999</v>
      </c>
    </row>
    <row r="151" spans="1:12" ht="13.8" x14ac:dyDescent="0.25">
      <c r="A151" s="32"/>
      <c r="B151" s="33"/>
      <c r="C151" s="34"/>
      <c r="D151" s="34"/>
      <c r="E151" s="34"/>
      <c r="F151" s="34"/>
      <c r="G151" s="59"/>
      <c r="H151" s="42"/>
      <c r="I151" s="42"/>
      <c r="J151" s="42"/>
      <c r="K151" s="42"/>
      <c r="L151" s="42"/>
    </row>
    <row r="152" spans="1:12" ht="13.8" x14ac:dyDescent="0.25">
      <c r="A152" s="32"/>
      <c r="B152" s="33" t="s">
        <v>45</v>
      </c>
      <c r="C152" s="34"/>
      <c r="D152" s="34">
        <f t="shared" ref="D152:L152" si="18">D150+D142+D127</f>
        <v>48.010000000000005</v>
      </c>
      <c r="E152" s="34">
        <f t="shared" si="18"/>
        <v>45.459999999999994</v>
      </c>
      <c r="F152" s="34">
        <f t="shared" si="18"/>
        <v>148.32</v>
      </c>
      <c r="G152" s="86">
        <f>G150+G142+G133+G127</f>
        <v>1188.3</v>
      </c>
      <c r="H152" s="41">
        <f t="shared" si="18"/>
        <v>0.49000000000000005</v>
      </c>
      <c r="I152" s="41">
        <f t="shared" si="18"/>
        <v>0.57000000000000006</v>
      </c>
      <c r="J152" s="41">
        <f t="shared" si="18"/>
        <v>34.81</v>
      </c>
      <c r="K152" s="41">
        <f t="shared" si="18"/>
        <v>489.65</v>
      </c>
      <c r="L152" s="49">
        <f t="shared" si="18"/>
        <v>10.719999999999999</v>
      </c>
    </row>
    <row r="153" spans="1:12" ht="24" x14ac:dyDescent="0.25">
      <c r="A153" s="32"/>
      <c r="B153" s="33" t="s">
        <v>67</v>
      </c>
      <c r="C153" s="34"/>
      <c r="D153" s="40">
        <f>D152*4/F152</f>
        <v>1.2947680690399139</v>
      </c>
      <c r="E153" s="40">
        <f>E152*4/F152</f>
        <v>1.2259978425026967</v>
      </c>
      <c r="F153" s="40">
        <v>4</v>
      </c>
      <c r="G153" s="2"/>
      <c r="H153" s="42"/>
      <c r="I153" s="42"/>
      <c r="J153" s="42"/>
      <c r="K153" s="42"/>
      <c r="L153" s="42"/>
    </row>
    <row r="154" spans="1:12" ht="15" customHeight="1" x14ac:dyDescent="0.25">
      <c r="A154" s="114" t="s">
        <v>190</v>
      </c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1:12" ht="15" customHeight="1" x14ac:dyDescent="0.25">
      <c r="A155" s="114" t="s">
        <v>1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1:12" ht="15.75" customHeight="1" x14ac:dyDescent="0.25">
      <c r="A156" s="115" t="s">
        <v>128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1:12" x14ac:dyDescent="0.25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</row>
    <row r="158" spans="1:12" x14ac:dyDescent="0.25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</row>
    <row r="159" spans="1:12" ht="24" x14ac:dyDescent="0.25">
      <c r="A159" s="46">
        <v>67</v>
      </c>
      <c r="B159" s="33" t="s">
        <v>191</v>
      </c>
      <c r="C159" s="34" t="s">
        <v>139</v>
      </c>
      <c r="D159" s="34">
        <v>3.9</v>
      </c>
      <c r="E159" s="34">
        <v>6.3</v>
      </c>
      <c r="F159" s="34">
        <v>21.6</v>
      </c>
      <c r="G159" s="2">
        <v>111</v>
      </c>
      <c r="H159" s="35">
        <v>0.04</v>
      </c>
      <c r="I159" s="35">
        <v>0.02</v>
      </c>
      <c r="J159" s="35">
        <v>1</v>
      </c>
      <c r="K159" s="35">
        <v>85.6</v>
      </c>
      <c r="L159" s="35">
        <v>1</v>
      </c>
    </row>
    <row r="160" spans="1:12" x14ac:dyDescent="0.25">
      <c r="A160" s="43">
        <v>1</v>
      </c>
      <c r="B160" s="33" t="s">
        <v>140</v>
      </c>
      <c r="C160" s="34">
        <v>10</v>
      </c>
      <c r="D160" s="34">
        <v>2.2799999999999998</v>
      </c>
      <c r="E160" s="34">
        <v>1.2</v>
      </c>
      <c r="F160" s="34">
        <v>8.4</v>
      </c>
      <c r="G160" s="45">
        <v>7.5</v>
      </c>
      <c r="H160" s="35">
        <v>0</v>
      </c>
      <c r="I160" s="35">
        <v>0</v>
      </c>
      <c r="J160" s="35">
        <v>0</v>
      </c>
      <c r="K160" s="35">
        <v>1</v>
      </c>
      <c r="L160" s="35">
        <v>0</v>
      </c>
    </row>
    <row r="161" spans="1:12" ht="13.8" x14ac:dyDescent="0.25">
      <c r="A161" s="32">
        <v>4</v>
      </c>
      <c r="B161" s="33" t="s">
        <v>156</v>
      </c>
      <c r="C161" s="34">
        <v>8</v>
      </c>
      <c r="D161" s="34">
        <v>2.1</v>
      </c>
      <c r="E161" s="34">
        <v>2.3199999999999998</v>
      </c>
      <c r="F161" s="34">
        <v>0</v>
      </c>
      <c r="G161" s="2">
        <v>30</v>
      </c>
      <c r="H161" s="35">
        <v>0.01</v>
      </c>
      <c r="I161" s="35">
        <v>0.01</v>
      </c>
      <c r="J161" s="35">
        <v>0</v>
      </c>
      <c r="K161" s="35">
        <v>70</v>
      </c>
      <c r="L161" s="35">
        <v>0.88</v>
      </c>
    </row>
    <row r="162" spans="1:12" x14ac:dyDescent="0.25">
      <c r="A162" s="43">
        <v>177</v>
      </c>
      <c r="B162" s="33" t="s">
        <v>169</v>
      </c>
      <c r="C162" s="34">
        <v>150</v>
      </c>
      <c r="D162" s="34">
        <v>1.1299999999999999</v>
      </c>
      <c r="E162" s="34">
        <v>0.98</v>
      </c>
      <c r="F162" s="34">
        <v>16.8</v>
      </c>
      <c r="G162" s="2">
        <v>80.25</v>
      </c>
      <c r="H162" s="35">
        <v>0.01</v>
      </c>
      <c r="I162" s="35">
        <v>0.01</v>
      </c>
      <c r="J162" s="35" t="s">
        <v>142</v>
      </c>
      <c r="K162" s="35">
        <v>45.75</v>
      </c>
      <c r="L162" s="35">
        <v>0.75</v>
      </c>
    </row>
    <row r="163" spans="1:12" ht="13.8" x14ac:dyDescent="0.25">
      <c r="A163" s="32">
        <v>2</v>
      </c>
      <c r="B163" s="33" t="s">
        <v>39</v>
      </c>
      <c r="C163" s="34">
        <v>20</v>
      </c>
      <c r="D163" s="34">
        <v>1.52</v>
      </c>
      <c r="E163" s="34">
        <v>0.16</v>
      </c>
      <c r="F163" s="34">
        <v>9.7200000000000006</v>
      </c>
      <c r="G163" s="2">
        <v>47.3</v>
      </c>
      <c r="H163" s="35">
        <v>0.03</v>
      </c>
      <c r="I163" s="35">
        <v>0.01</v>
      </c>
      <c r="J163" s="35">
        <v>0</v>
      </c>
      <c r="K163" s="35">
        <v>4.7</v>
      </c>
      <c r="L163" s="35">
        <v>0.6</v>
      </c>
    </row>
    <row r="164" spans="1:12" ht="13.8" x14ac:dyDescent="0.25">
      <c r="A164" s="32"/>
      <c r="B164" s="72"/>
      <c r="C164" s="34"/>
      <c r="D164" s="34">
        <f t="shared" ref="D164:L164" si="19">SUM(D159:D161)</f>
        <v>8.2799999999999994</v>
      </c>
      <c r="E164" s="34">
        <f t="shared" si="19"/>
        <v>9.82</v>
      </c>
      <c r="F164" s="34">
        <f t="shared" si="19"/>
        <v>30</v>
      </c>
      <c r="G164" s="41">
        <f>SUM(G159:G163)</f>
        <v>276.05</v>
      </c>
      <c r="H164" s="41">
        <f t="shared" si="19"/>
        <v>0.05</v>
      </c>
      <c r="I164" s="41">
        <f t="shared" si="19"/>
        <v>0.03</v>
      </c>
      <c r="J164" s="41">
        <f t="shared" si="19"/>
        <v>1</v>
      </c>
      <c r="K164" s="41">
        <f t="shared" si="19"/>
        <v>156.6</v>
      </c>
      <c r="L164" s="49">
        <f t="shared" si="19"/>
        <v>1.88</v>
      </c>
    </row>
    <row r="165" spans="1:12" ht="13.8" x14ac:dyDescent="0.25">
      <c r="A165" s="32"/>
      <c r="B165" s="72"/>
      <c r="C165" s="34"/>
      <c r="D165" s="34"/>
      <c r="E165" s="34"/>
      <c r="F165" s="34"/>
      <c r="G165" s="59"/>
      <c r="H165" s="42"/>
      <c r="I165" s="42"/>
      <c r="J165" s="42"/>
      <c r="K165" s="42"/>
      <c r="L165" s="42"/>
    </row>
    <row r="166" spans="1:12" ht="13.5" customHeight="1" x14ac:dyDescent="0.25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1:12" ht="13.8" x14ac:dyDescent="0.25">
      <c r="A167" s="32">
        <v>3</v>
      </c>
      <c r="B167" s="33" t="s">
        <v>34</v>
      </c>
      <c r="C167" s="34">
        <v>200</v>
      </c>
      <c r="D167" s="34">
        <v>1</v>
      </c>
      <c r="E167" s="34">
        <v>0.2</v>
      </c>
      <c r="F167" s="34">
        <v>19.8</v>
      </c>
      <c r="G167" s="2">
        <v>86</v>
      </c>
      <c r="H167" s="57">
        <v>0.03</v>
      </c>
      <c r="I167" s="57">
        <v>0.01</v>
      </c>
      <c r="J167" s="57">
        <v>4</v>
      </c>
      <c r="K167" s="57">
        <v>14</v>
      </c>
      <c r="L167" s="57">
        <v>2.8</v>
      </c>
    </row>
    <row r="168" spans="1:12" ht="13.8" x14ac:dyDescent="0.25">
      <c r="A168" s="32"/>
      <c r="B168" s="63"/>
      <c r="C168" s="56"/>
      <c r="D168" s="56"/>
      <c r="E168" s="56"/>
      <c r="F168" s="56"/>
      <c r="G168" s="64"/>
      <c r="H168" s="42"/>
      <c r="I168" s="42"/>
      <c r="J168" s="42"/>
      <c r="K168" s="42"/>
      <c r="L168" s="42"/>
    </row>
    <row r="169" spans="1:12" ht="13.8" x14ac:dyDescent="0.25">
      <c r="A169" s="32"/>
      <c r="B169" s="63"/>
      <c r="C169" s="56"/>
      <c r="D169" s="56"/>
      <c r="E169" s="56"/>
      <c r="F169" s="56"/>
      <c r="G169" s="64"/>
      <c r="H169" s="42"/>
      <c r="I169" s="42"/>
      <c r="J169" s="42"/>
      <c r="K169" s="42"/>
      <c r="L169" s="42"/>
    </row>
    <row r="170" spans="1:12" ht="13.8" x14ac:dyDescent="0.25">
      <c r="A170" s="32"/>
      <c r="B170" s="63"/>
      <c r="C170" s="56"/>
      <c r="D170" s="39">
        <f t="shared" ref="D170:L170" si="20">SUM(D167:D169)</f>
        <v>1</v>
      </c>
      <c r="E170" s="39">
        <f t="shared" si="20"/>
        <v>0.2</v>
      </c>
      <c r="F170" s="39">
        <f t="shared" si="20"/>
        <v>19.8</v>
      </c>
      <c r="G170" s="39">
        <f t="shared" si="20"/>
        <v>86</v>
      </c>
      <c r="H170" s="39">
        <f t="shared" si="20"/>
        <v>0.03</v>
      </c>
      <c r="I170" s="39">
        <f t="shared" si="20"/>
        <v>0.01</v>
      </c>
      <c r="J170" s="39">
        <f t="shared" si="20"/>
        <v>4</v>
      </c>
      <c r="K170" s="39">
        <f t="shared" si="20"/>
        <v>14</v>
      </c>
      <c r="L170" s="39">
        <f t="shared" si="20"/>
        <v>2.8</v>
      </c>
    </row>
    <row r="171" spans="1:12" x14ac:dyDescent="0.25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</row>
    <row r="172" spans="1:12" ht="24" x14ac:dyDescent="0.25">
      <c r="A172" s="32">
        <v>24</v>
      </c>
      <c r="B172" s="33" t="s">
        <v>192</v>
      </c>
      <c r="C172" s="34" t="s">
        <v>95</v>
      </c>
      <c r="D172" s="34">
        <v>5.12</v>
      </c>
      <c r="E172" s="34">
        <v>3.6</v>
      </c>
      <c r="F172" s="34">
        <v>14.88</v>
      </c>
      <c r="G172" s="2">
        <v>113</v>
      </c>
      <c r="H172" s="35">
        <v>0.13</v>
      </c>
      <c r="I172" s="35">
        <v>0.08</v>
      </c>
      <c r="J172" s="35">
        <v>4.8</v>
      </c>
      <c r="K172" s="35">
        <v>40</v>
      </c>
      <c r="L172" s="35">
        <v>1.52</v>
      </c>
    </row>
    <row r="173" spans="1:12" ht="24" x14ac:dyDescent="0.25">
      <c r="A173" s="75" t="s">
        <v>193</v>
      </c>
      <c r="B173" s="33" t="s">
        <v>194</v>
      </c>
      <c r="C173" s="34">
        <v>125</v>
      </c>
      <c r="D173" s="34">
        <v>24.3</v>
      </c>
      <c r="E173" s="34">
        <v>36</v>
      </c>
      <c r="F173" s="34">
        <v>257</v>
      </c>
      <c r="G173" s="56">
        <v>315</v>
      </c>
      <c r="H173" s="35">
        <v>0.09</v>
      </c>
      <c r="I173" s="35">
        <v>7.0000000000000007E-2</v>
      </c>
      <c r="J173" s="35">
        <v>2.27</v>
      </c>
      <c r="K173" s="35">
        <v>32</v>
      </c>
      <c r="L173" s="35">
        <v>4.5</v>
      </c>
    </row>
    <row r="174" spans="1:12" ht="36" x14ac:dyDescent="0.25">
      <c r="A174" s="32">
        <v>7</v>
      </c>
      <c r="B174" s="33" t="s">
        <v>162</v>
      </c>
      <c r="C174" s="34">
        <v>30</v>
      </c>
      <c r="D174" s="34" t="s">
        <v>163</v>
      </c>
      <c r="E174" s="34">
        <v>2.7</v>
      </c>
      <c r="F174" s="34">
        <v>4.25</v>
      </c>
      <c r="G174" s="2">
        <v>33.5</v>
      </c>
      <c r="H174" s="57">
        <v>0.01</v>
      </c>
      <c r="I174" s="57">
        <v>0.02</v>
      </c>
      <c r="J174" s="57">
        <v>3.5</v>
      </c>
      <c r="K174" s="57">
        <v>20</v>
      </c>
      <c r="L174" s="57">
        <v>0.4</v>
      </c>
    </row>
    <row r="175" spans="1:12" ht="24" x14ac:dyDescent="0.25">
      <c r="A175" s="32">
        <v>168</v>
      </c>
      <c r="B175" s="33" t="s">
        <v>147</v>
      </c>
      <c r="C175" s="34">
        <v>150</v>
      </c>
      <c r="D175" s="34">
        <v>0.78</v>
      </c>
      <c r="E175" s="34">
        <v>0</v>
      </c>
      <c r="F175" s="34">
        <v>20.2</v>
      </c>
      <c r="G175" s="2">
        <v>80.599999999999994</v>
      </c>
      <c r="H175" s="35">
        <v>0.02</v>
      </c>
      <c r="I175" s="35">
        <v>0.01</v>
      </c>
      <c r="J175" s="35">
        <v>0</v>
      </c>
      <c r="K175" s="35">
        <v>15.8</v>
      </c>
      <c r="L175" s="35">
        <v>0.5</v>
      </c>
    </row>
    <row r="176" spans="1:12" ht="13.8" x14ac:dyDescent="0.25">
      <c r="A176" s="32">
        <v>2</v>
      </c>
      <c r="B176" s="33" t="s">
        <v>39</v>
      </c>
      <c r="C176" s="34">
        <v>30</v>
      </c>
      <c r="D176" s="34">
        <v>2.2799999999999998</v>
      </c>
      <c r="E176" s="34">
        <v>0.24</v>
      </c>
      <c r="F176" s="34">
        <v>14.58</v>
      </c>
      <c r="G176" s="2">
        <v>70.900000000000006</v>
      </c>
      <c r="H176" s="35">
        <v>0.04</v>
      </c>
      <c r="I176" s="35">
        <v>0.02</v>
      </c>
      <c r="J176" s="35">
        <v>0</v>
      </c>
      <c r="K176" s="35">
        <v>7.1</v>
      </c>
      <c r="L176" s="35">
        <v>0.88</v>
      </c>
    </row>
    <row r="177" spans="1:12" ht="24" x14ac:dyDescent="0.25">
      <c r="A177" s="32">
        <v>134</v>
      </c>
      <c r="B177" s="33" t="s">
        <v>195</v>
      </c>
      <c r="C177" s="34">
        <v>80</v>
      </c>
      <c r="D177" s="34">
        <v>2.9</v>
      </c>
      <c r="E177" s="34">
        <v>2.8</v>
      </c>
      <c r="F177" s="34">
        <v>18.84</v>
      </c>
      <c r="G177" s="2">
        <v>96.6</v>
      </c>
      <c r="H177" s="35">
        <v>0.14000000000000001</v>
      </c>
      <c r="I177" s="35">
        <v>0.03</v>
      </c>
      <c r="J177" s="35">
        <v>0</v>
      </c>
      <c r="K177" s="35">
        <v>15.2</v>
      </c>
      <c r="L177" s="35">
        <v>1.28</v>
      </c>
    </row>
    <row r="178" spans="1:12" ht="13.8" x14ac:dyDescent="0.25">
      <c r="A178" s="32"/>
      <c r="B178" s="33"/>
      <c r="C178" s="34"/>
      <c r="D178" s="34">
        <f t="shared" ref="D178:L178" si="21">SUM(D172:D177)</f>
        <v>35.380000000000003</v>
      </c>
      <c r="E178" s="34">
        <f t="shared" si="21"/>
        <v>45.34</v>
      </c>
      <c r="F178" s="34">
        <f t="shared" si="21"/>
        <v>329.74999999999994</v>
      </c>
      <c r="G178" s="41">
        <f t="shared" si="21"/>
        <v>709.6</v>
      </c>
      <c r="H178" s="41">
        <f t="shared" si="21"/>
        <v>0.43</v>
      </c>
      <c r="I178" s="41">
        <f t="shared" si="21"/>
        <v>0.23</v>
      </c>
      <c r="J178" s="41">
        <f t="shared" si="21"/>
        <v>10.57</v>
      </c>
      <c r="K178" s="41">
        <f t="shared" si="21"/>
        <v>130.1</v>
      </c>
      <c r="L178" s="49">
        <f t="shared" si="21"/>
        <v>9.08</v>
      </c>
    </row>
    <row r="179" spans="1:12" ht="13.8" x14ac:dyDescent="0.25">
      <c r="A179" s="32"/>
      <c r="B179" s="33"/>
      <c r="C179" s="34"/>
      <c r="D179" s="37"/>
      <c r="E179" s="37"/>
      <c r="F179" s="37"/>
      <c r="G179" s="59"/>
      <c r="H179" s="42"/>
      <c r="I179" s="42"/>
      <c r="J179" s="42"/>
      <c r="K179" s="42"/>
      <c r="L179" s="42"/>
    </row>
    <row r="180" spans="1:12" x14ac:dyDescent="0.25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</row>
    <row r="181" spans="1:12" ht="13.8" x14ac:dyDescent="0.25">
      <c r="A181" s="66">
        <v>75</v>
      </c>
      <c r="B181" s="33" t="s">
        <v>196</v>
      </c>
      <c r="C181" s="34">
        <v>80</v>
      </c>
      <c r="D181" s="34">
        <v>6.5</v>
      </c>
      <c r="E181" s="34">
        <v>7.3</v>
      </c>
      <c r="F181" s="34">
        <v>1.1499999999999999</v>
      </c>
      <c r="G181" s="2">
        <v>96</v>
      </c>
      <c r="H181" s="35">
        <v>0.04</v>
      </c>
      <c r="I181" s="35">
        <v>0</v>
      </c>
      <c r="J181" s="35">
        <v>1.2</v>
      </c>
      <c r="K181" s="35">
        <v>0.4</v>
      </c>
      <c r="L181" s="35">
        <v>0</v>
      </c>
    </row>
    <row r="182" spans="1:12" ht="13.8" x14ac:dyDescent="0.25">
      <c r="A182" s="32">
        <v>138</v>
      </c>
      <c r="B182" s="33" t="s">
        <v>197</v>
      </c>
      <c r="C182" s="34">
        <v>100</v>
      </c>
      <c r="D182" s="34">
        <v>1.6</v>
      </c>
      <c r="E182" s="34">
        <v>3.8</v>
      </c>
      <c r="F182" s="34">
        <v>4.7</v>
      </c>
      <c r="G182" s="2">
        <v>74.7</v>
      </c>
      <c r="H182" s="35">
        <v>0.03</v>
      </c>
      <c r="I182" s="35">
        <v>0.03</v>
      </c>
      <c r="J182" s="35">
        <v>8.14</v>
      </c>
      <c r="K182" s="35">
        <v>41</v>
      </c>
      <c r="L182" s="35">
        <v>0.7</v>
      </c>
    </row>
    <row r="183" spans="1:12" ht="13.8" x14ac:dyDescent="0.25">
      <c r="A183" s="32">
        <v>2</v>
      </c>
      <c r="B183" s="33" t="s">
        <v>39</v>
      </c>
      <c r="C183" s="34">
        <v>20</v>
      </c>
      <c r="D183" s="34">
        <v>1.52</v>
      </c>
      <c r="E183" s="34">
        <v>0.16</v>
      </c>
      <c r="F183" s="34">
        <v>9.7200000000000006</v>
      </c>
      <c r="G183" s="2">
        <v>47.3</v>
      </c>
      <c r="H183" s="35">
        <v>0.03</v>
      </c>
      <c r="I183" s="35">
        <v>0.01</v>
      </c>
      <c r="J183" s="35">
        <v>0</v>
      </c>
      <c r="K183" s="35">
        <v>4.7</v>
      </c>
      <c r="L183" s="35">
        <v>0.6</v>
      </c>
    </row>
    <row r="184" spans="1:12" ht="13.8" x14ac:dyDescent="0.25">
      <c r="A184" s="32">
        <v>181</v>
      </c>
      <c r="B184" s="33" t="s">
        <v>198</v>
      </c>
      <c r="C184" s="34">
        <v>150</v>
      </c>
      <c r="D184" s="34">
        <v>0.1</v>
      </c>
      <c r="E184" s="34">
        <v>0</v>
      </c>
      <c r="F184" s="34">
        <v>9.6999999999999993</v>
      </c>
      <c r="G184" s="2">
        <v>37</v>
      </c>
      <c r="H184" s="35">
        <v>0</v>
      </c>
      <c r="I184" s="35">
        <v>0</v>
      </c>
      <c r="J184" s="35">
        <v>0</v>
      </c>
      <c r="K184" s="35">
        <v>5</v>
      </c>
      <c r="L184" s="35">
        <v>1</v>
      </c>
    </row>
    <row r="185" spans="1:12" ht="13.8" x14ac:dyDescent="0.25">
      <c r="A185" s="32">
        <v>14</v>
      </c>
      <c r="B185" s="33" t="s">
        <v>199</v>
      </c>
      <c r="C185" s="34">
        <v>20</v>
      </c>
      <c r="D185" s="34">
        <v>0.7</v>
      </c>
      <c r="E185" s="34">
        <v>0.8</v>
      </c>
      <c r="F185" s="34">
        <v>18.600000000000001</v>
      </c>
      <c r="G185" s="2">
        <v>85</v>
      </c>
      <c r="H185" s="35">
        <v>0.02</v>
      </c>
      <c r="I185" s="35">
        <v>0.01</v>
      </c>
      <c r="J185" s="35">
        <v>0</v>
      </c>
      <c r="K185" s="35">
        <v>5.8</v>
      </c>
      <c r="L185" s="35">
        <v>0.42</v>
      </c>
    </row>
    <row r="186" spans="1:12" ht="13.8" x14ac:dyDescent="0.25">
      <c r="A186" s="32"/>
      <c r="B186" s="33"/>
      <c r="C186" s="34"/>
      <c r="D186" s="34">
        <f t="shared" ref="D186:L186" si="22">SUM(D181:D185)</f>
        <v>10.419999999999998</v>
      </c>
      <c r="E186" s="89">
        <f t="shared" si="22"/>
        <v>12.06</v>
      </c>
      <c r="F186" s="89">
        <f t="shared" si="22"/>
        <v>43.870000000000005</v>
      </c>
      <c r="G186" s="41">
        <f>SUM(G181:G185)</f>
        <v>340</v>
      </c>
      <c r="H186" s="41">
        <f t="shared" si="22"/>
        <v>0.12000000000000001</v>
      </c>
      <c r="I186" s="41">
        <f t="shared" si="22"/>
        <v>0.05</v>
      </c>
      <c r="J186" s="41">
        <f t="shared" si="22"/>
        <v>9.34</v>
      </c>
      <c r="K186" s="86">
        <f t="shared" si="22"/>
        <v>56.9</v>
      </c>
      <c r="L186" s="90">
        <f t="shared" si="22"/>
        <v>2.7199999999999998</v>
      </c>
    </row>
    <row r="187" spans="1:12" ht="13.8" x14ac:dyDescent="0.25">
      <c r="A187" s="32"/>
      <c r="B187" s="33"/>
      <c r="C187" s="34"/>
      <c r="D187" s="34"/>
      <c r="E187" s="89"/>
      <c r="F187" s="89"/>
      <c r="G187" s="59"/>
      <c r="H187" s="42"/>
      <c r="I187" s="42"/>
      <c r="J187" s="42"/>
      <c r="K187" s="91"/>
      <c r="L187" s="91"/>
    </row>
    <row r="188" spans="1:12" ht="13.8" x14ac:dyDescent="0.25">
      <c r="A188" s="32"/>
      <c r="B188" s="33" t="s">
        <v>45</v>
      </c>
      <c r="C188" s="34"/>
      <c r="D188" s="34">
        <f t="shared" ref="D188:L188" si="23">D186+D178+D164</f>
        <v>54.08</v>
      </c>
      <c r="E188" s="89">
        <f t="shared" si="23"/>
        <v>67.22</v>
      </c>
      <c r="F188" s="89">
        <f t="shared" si="23"/>
        <v>403.61999999999995</v>
      </c>
      <c r="G188" s="86">
        <f>G186+G178+G170+G164</f>
        <v>1411.6499999999999</v>
      </c>
      <c r="H188" s="41">
        <f t="shared" si="23"/>
        <v>0.60000000000000009</v>
      </c>
      <c r="I188" s="41">
        <f t="shared" si="23"/>
        <v>0.31000000000000005</v>
      </c>
      <c r="J188" s="41">
        <f t="shared" si="23"/>
        <v>20.91</v>
      </c>
      <c r="K188" s="86">
        <f t="shared" si="23"/>
        <v>343.6</v>
      </c>
      <c r="L188" s="90">
        <f t="shared" si="23"/>
        <v>13.68</v>
      </c>
    </row>
    <row r="189" spans="1:12" ht="24" x14ac:dyDescent="0.25">
      <c r="A189" s="32"/>
      <c r="B189" s="33" t="s">
        <v>75</v>
      </c>
      <c r="C189" s="34"/>
      <c r="D189" s="40">
        <f>D188*4/F188</f>
        <v>0.53594965561666918</v>
      </c>
      <c r="E189" s="40">
        <f>E188*4/F188</f>
        <v>0.66617115108270164</v>
      </c>
      <c r="F189" s="40">
        <v>4</v>
      </c>
      <c r="G189" s="2"/>
      <c r="H189" s="42"/>
      <c r="I189" s="42"/>
      <c r="J189" s="42"/>
      <c r="K189" s="42"/>
      <c r="L189" s="42"/>
    </row>
    <row r="190" spans="1:12" ht="15" customHeight="1" x14ac:dyDescent="0.25">
      <c r="A190" s="114" t="s">
        <v>200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1:12" ht="15" customHeight="1" x14ac:dyDescent="0.25">
      <c r="A191" s="114" t="s">
        <v>77</v>
      </c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1:12" ht="15.75" customHeight="1" x14ac:dyDescent="0.25">
      <c r="A192" s="115" t="s">
        <v>128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1:12" ht="13.5" customHeight="1" x14ac:dyDescent="0.25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</row>
    <row r="194" spans="1:12" x14ac:dyDescent="0.25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</row>
    <row r="195" spans="1:12" ht="36" x14ac:dyDescent="0.25">
      <c r="A195" s="32">
        <v>65</v>
      </c>
      <c r="B195" s="33" t="s">
        <v>164</v>
      </c>
      <c r="C195" s="34" t="s">
        <v>139</v>
      </c>
      <c r="D195" s="34">
        <v>5.0999999999999996</v>
      </c>
      <c r="E195" s="34">
        <v>8</v>
      </c>
      <c r="F195" s="34">
        <v>18.899999999999999</v>
      </c>
      <c r="G195" s="2">
        <v>111</v>
      </c>
      <c r="H195" s="35">
        <v>0.1</v>
      </c>
      <c r="I195" s="35">
        <v>0.06</v>
      </c>
      <c r="J195" s="35">
        <v>1</v>
      </c>
      <c r="K195" s="35">
        <v>118</v>
      </c>
      <c r="L195" s="35">
        <v>2</v>
      </c>
    </row>
    <row r="196" spans="1:12" ht="13.8" x14ac:dyDescent="0.25">
      <c r="A196" s="32">
        <v>171</v>
      </c>
      <c r="B196" s="33" t="s">
        <v>155</v>
      </c>
      <c r="C196" s="34">
        <v>150</v>
      </c>
      <c r="D196" s="34">
        <v>2.2000000000000002</v>
      </c>
      <c r="E196" s="34">
        <v>1.9</v>
      </c>
      <c r="F196" s="34">
        <v>18.600000000000001</v>
      </c>
      <c r="G196" s="2">
        <v>100</v>
      </c>
      <c r="H196" s="35">
        <v>0.03</v>
      </c>
      <c r="I196" s="35">
        <v>0.02</v>
      </c>
      <c r="J196" s="35">
        <v>0.75</v>
      </c>
      <c r="K196" s="35">
        <v>90.75</v>
      </c>
      <c r="L196" s="35">
        <v>0.75</v>
      </c>
    </row>
    <row r="197" spans="1:12" x14ac:dyDescent="0.25">
      <c r="A197" s="43">
        <v>1</v>
      </c>
      <c r="B197" s="33" t="s">
        <v>140</v>
      </c>
      <c r="C197" s="34">
        <v>10</v>
      </c>
      <c r="D197" s="34">
        <v>2.2799999999999998</v>
      </c>
      <c r="E197" s="34">
        <v>1.2</v>
      </c>
      <c r="F197" s="34">
        <v>8.4</v>
      </c>
      <c r="G197" s="45">
        <v>7.5</v>
      </c>
      <c r="H197" s="35">
        <v>0</v>
      </c>
      <c r="I197" s="35">
        <v>0</v>
      </c>
      <c r="J197" s="35">
        <v>0</v>
      </c>
      <c r="K197" s="35">
        <v>1</v>
      </c>
      <c r="L197" s="35">
        <v>0</v>
      </c>
    </row>
    <row r="198" spans="1:12" ht="13.8" x14ac:dyDescent="0.25">
      <c r="A198" s="32">
        <v>2</v>
      </c>
      <c r="B198" s="33" t="s">
        <v>39</v>
      </c>
      <c r="C198" s="34">
        <v>20</v>
      </c>
      <c r="D198" s="34">
        <v>1.52</v>
      </c>
      <c r="E198" s="34">
        <v>0.16</v>
      </c>
      <c r="F198" s="34">
        <v>9.7200000000000006</v>
      </c>
      <c r="G198" s="2">
        <v>47.3</v>
      </c>
      <c r="H198" s="35">
        <v>0.03</v>
      </c>
      <c r="I198" s="35">
        <v>0.01</v>
      </c>
      <c r="J198" s="35">
        <v>0</v>
      </c>
      <c r="K198" s="35">
        <v>4.7</v>
      </c>
      <c r="L198" s="35">
        <v>0.6</v>
      </c>
    </row>
    <row r="199" spans="1:12" ht="13.8" x14ac:dyDescent="0.25">
      <c r="A199" s="32"/>
      <c r="B199" s="36"/>
      <c r="C199" s="37"/>
      <c r="D199" s="37">
        <f t="shared" ref="D199:L199" si="24">SUM(D195:D198)</f>
        <v>11.1</v>
      </c>
      <c r="E199" s="37">
        <f t="shared" si="24"/>
        <v>11.26</v>
      </c>
      <c r="F199" s="37">
        <f t="shared" si="24"/>
        <v>55.62</v>
      </c>
      <c r="G199" s="86">
        <f t="shared" si="24"/>
        <v>265.8</v>
      </c>
      <c r="H199" s="42">
        <f t="shared" si="24"/>
        <v>0.16</v>
      </c>
      <c r="I199" s="42">
        <f t="shared" si="24"/>
        <v>0.09</v>
      </c>
      <c r="J199" s="42">
        <f t="shared" si="24"/>
        <v>1.75</v>
      </c>
      <c r="K199" s="42">
        <f t="shared" si="24"/>
        <v>214.45</v>
      </c>
      <c r="L199" s="42">
        <f t="shared" si="24"/>
        <v>3.35</v>
      </c>
    </row>
    <row r="200" spans="1:12" x14ac:dyDescent="0.25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</row>
    <row r="201" spans="1:12" ht="13.8" x14ac:dyDescent="0.25">
      <c r="A201" s="32">
        <v>15</v>
      </c>
      <c r="B201" s="33" t="s">
        <v>201</v>
      </c>
      <c r="C201" s="34">
        <v>75</v>
      </c>
      <c r="D201" s="34">
        <v>0.36</v>
      </c>
      <c r="E201" s="34">
        <v>0.36</v>
      </c>
      <c r="F201" s="34">
        <v>8.82</v>
      </c>
      <c r="G201" s="2">
        <v>42.3</v>
      </c>
      <c r="H201" s="35">
        <v>0.04</v>
      </c>
      <c r="I201" s="35">
        <v>0.03</v>
      </c>
      <c r="J201" s="35">
        <v>60</v>
      </c>
      <c r="K201" s="35">
        <v>34</v>
      </c>
      <c r="L201" s="35">
        <v>0.3</v>
      </c>
    </row>
    <row r="202" spans="1:12" ht="13.8" x14ac:dyDescent="0.25">
      <c r="A202" s="32"/>
      <c r="B202" s="63"/>
      <c r="C202" s="56"/>
      <c r="D202" s="56"/>
      <c r="E202" s="56"/>
      <c r="F202" s="56"/>
      <c r="G202" s="64"/>
      <c r="H202" s="42"/>
      <c r="I202" s="42"/>
      <c r="J202" s="42"/>
      <c r="K202" s="42"/>
      <c r="L202" s="42"/>
    </row>
    <row r="203" spans="1:12" ht="13.8" x14ac:dyDescent="0.25">
      <c r="A203" s="32"/>
      <c r="B203" s="63"/>
      <c r="C203" s="56"/>
      <c r="D203" s="56"/>
      <c r="E203" s="56"/>
      <c r="F203" s="56"/>
      <c r="G203" s="64"/>
      <c r="H203" s="42"/>
      <c r="I203" s="42"/>
      <c r="J203" s="42"/>
      <c r="K203" s="42"/>
      <c r="L203" s="42"/>
    </row>
    <row r="204" spans="1:12" ht="13.8" x14ac:dyDescent="0.25">
      <c r="A204" s="32"/>
      <c r="B204" s="63"/>
      <c r="C204" s="56"/>
      <c r="D204" s="39">
        <f t="shared" ref="D204:L204" si="25">SUM(D201:D203)</f>
        <v>0.36</v>
      </c>
      <c r="E204" s="39">
        <f t="shared" si="25"/>
        <v>0.36</v>
      </c>
      <c r="F204" s="39">
        <f t="shared" si="25"/>
        <v>8.82</v>
      </c>
      <c r="G204" s="39">
        <f t="shared" si="25"/>
        <v>42.3</v>
      </c>
      <c r="H204" s="39">
        <f t="shared" si="25"/>
        <v>0.04</v>
      </c>
      <c r="I204" s="39">
        <f t="shared" si="25"/>
        <v>0.03</v>
      </c>
      <c r="J204" s="39">
        <f t="shared" si="25"/>
        <v>60</v>
      </c>
      <c r="K204" s="39">
        <f t="shared" si="25"/>
        <v>34</v>
      </c>
      <c r="L204" s="39">
        <f t="shared" si="25"/>
        <v>0.3</v>
      </c>
    </row>
    <row r="205" spans="1:12" x14ac:dyDescent="0.25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</row>
    <row r="206" spans="1:12" ht="13.8" x14ac:dyDescent="0.25">
      <c r="A206" s="32">
        <v>16</v>
      </c>
      <c r="B206" s="33" t="s">
        <v>202</v>
      </c>
      <c r="C206" s="34">
        <v>200</v>
      </c>
      <c r="D206" s="34">
        <v>1.5</v>
      </c>
      <c r="E206" s="34">
        <v>3.03</v>
      </c>
      <c r="F206" s="34">
        <v>15.6</v>
      </c>
      <c r="G206" s="2">
        <v>74</v>
      </c>
      <c r="H206" s="35">
        <v>0.04</v>
      </c>
      <c r="I206" s="35">
        <v>0.04</v>
      </c>
      <c r="J206" s="56">
        <v>19.36</v>
      </c>
      <c r="K206" s="56">
        <v>35.200000000000003</v>
      </c>
      <c r="L206" s="56">
        <v>0.96</v>
      </c>
    </row>
    <row r="207" spans="1:12" ht="13.8" x14ac:dyDescent="0.25">
      <c r="A207" s="32">
        <v>103</v>
      </c>
      <c r="B207" s="33" t="s">
        <v>92</v>
      </c>
      <c r="C207" s="34">
        <v>70</v>
      </c>
      <c r="D207" s="34">
        <v>7.07</v>
      </c>
      <c r="E207" s="34">
        <v>7.77</v>
      </c>
      <c r="F207" s="34">
        <v>4.1500000000000004</v>
      </c>
      <c r="G207" s="2">
        <v>112.6</v>
      </c>
      <c r="H207" s="35">
        <v>0.03</v>
      </c>
      <c r="I207" s="35">
        <v>0.02</v>
      </c>
      <c r="J207" s="35">
        <v>10.5</v>
      </c>
      <c r="K207" s="35">
        <v>26.6</v>
      </c>
      <c r="L207" s="35">
        <v>1.4</v>
      </c>
    </row>
    <row r="208" spans="1:12" ht="13.8" x14ac:dyDescent="0.25">
      <c r="A208" s="32">
        <v>13</v>
      </c>
      <c r="B208" s="33" t="s">
        <v>184</v>
      </c>
      <c r="C208" s="34">
        <v>30</v>
      </c>
      <c r="D208" s="34">
        <v>0.33</v>
      </c>
      <c r="E208" s="34">
        <v>0.06</v>
      </c>
      <c r="F208" s="34">
        <v>1.1399999999999999</v>
      </c>
      <c r="G208" s="2">
        <v>7</v>
      </c>
      <c r="H208" s="35">
        <v>0.03</v>
      </c>
      <c r="I208" s="35">
        <v>0.02</v>
      </c>
      <c r="J208" s="88">
        <v>12.5</v>
      </c>
      <c r="K208" s="35">
        <v>7</v>
      </c>
      <c r="L208" s="35">
        <v>0.45</v>
      </c>
    </row>
    <row r="209" spans="1:12" ht="24" x14ac:dyDescent="0.25">
      <c r="A209" s="32">
        <v>168</v>
      </c>
      <c r="B209" s="33" t="s">
        <v>147</v>
      </c>
      <c r="C209" s="34">
        <v>150</v>
      </c>
      <c r="D209" s="34">
        <v>0.78</v>
      </c>
      <c r="E209" s="34">
        <v>0</v>
      </c>
      <c r="F209" s="34">
        <v>20.2</v>
      </c>
      <c r="G209" s="2">
        <v>80.599999999999994</v>
      </c>
      <c r="H209" s="35">
        <v>0.02</v>
      </c>
      <c r="I209" s="35">
        <v>0.01</v>
      </c>
      <c r="J209" s="35">
        <v>0</v>
      </c>
      <c r="K209" s="35">
        <v>15.8</v>
      </c>
      <c r="L209" s="35">
        <v>0.5</v>
      </c>
    </row>
    <row r="210" spans="1:12" ht="13.8" x14ac:dyDescent="0.25">
      <c r="A210" s="32">
        <v>2</v>
      </c>
      <c r="B210" s="33" t="s">
        <v>39</v>
      </c>
      <c r="C210" s="34">
        <v>30</v>
      </c>
      <c r="D210" s="34">
        <v>2.2799999999999998</v>
      </c>
      <c r="E210" s="34">
        <v>0.24</v>
      </c>
      <c r="F210" s="34">
        <v>14.58</v>
      </c>
      <c r="G210" s="2">
        <v>70.900000000000006</v>
      </c>
      <c r="H210" s="35">
        <v>0.04</v>
      </c>
      <c r="I210" s="35">
        <v>0.02</v>
      </c>
      <c r="J210" s="35">
        <v>0</v>
      </c>
      <c r="K210" s="35">
        <v>7.1</v>
      </c>
      <c r="L210" s="35">
        <v>0.88</v>
      </c>
    </row>
    <row r="211" spans="1:12" ht="24" x14ac:dyDescent="0.25">
      <c r="A211" s="32">
        <v>130</v>
      </c>
      <c r="B211" s="33" t="s">
        <v>203</v>
      </c>
      <c r="C211" s="34">
        <v>80</v>
      </c>
      <c r="D211" s="34">
        <v>2.2400000000000002</v>
      </c>
      <c r="E211" s="34">
        <v>2.14</v>
      </c>
      <c r="F211" s="34">
        <v>17.7</v>
      </c>
      <c r="G211" s="2">
        <v>95.3</v>
      </c>
      <c r="H211" s="57">
        <v>0.04</v>
      </c>
      <c r="I211" s="57">
        <v>0.03</v>
      </c>
      <c r="J211" s="57">
        <v>0</v>
      </c>
      <c r="K211" s="57">
        <v>17.600000000000001</v>
      </c>
      <c r="L211" s="57">
        <v>1.36</v>
      </c>
    </row>
    <row r="212" spans="1:12" ht="13.8" x14ac:dyDescent="0.25">
      <c r="A212" s="32"/>
      <c r="B212" s="36"/>
      <c r="C212" s="34"/>
      <c r="D212" s="34">
        <f t="shared" ref="D212:L212" si="26">SUM(D206:D211)</f>
        <v>14.2</v>
      </c>
      <c r="E212" s="34">
        <f t="shared" si="26"/>
        <v>13.24</v>
      </c>
      <c r="F212" s="34">
        <f t="shared" si="26"/>
        <v>73.37</v>
      </c>
      <c r="G212" s="41">
        <f t="shared" si="26"/>
        <v>440.40000000000003</v>
      </c>
      <c r="H212" s="41">
        <f t="shared" si="26"/>
        <v>0.2</v>
      </c>
      <c r="I212" s="41">
        <f t="shared" si="26"/>
        <v>0.14000000000000001</v>
      </c>
      <c r="J212" s="41">
        <f t="shared" si="26"/>
        <v>42.36</v>
      </c>
      <c r="K212" s="41">
        <f t="shared" si="26"/>
        <v>109.30000000000001</v>
      </c>
      <c r="L212" s="49">
        <f t="shared" si="26"/>
        <v>5.5500000000000007</v>
      </c>
    </row>
    <row r="213" spans="1:12" ht="13.8" x14ac:dyDescent="0.25">
      <c r="A213" s="32"/>
      <c r="B213" s="36"/>
      <c r="C213" s="34"/>
      <c r="D213" s="37"/>
      <c r="E213" s="37"/>
      <c r="F213" s="37"/>
      <c r="G213" s="59"/>
      <c r="H213" s="42"/>
      <c r="I213" s="42"/>
      <c r="J213" s="42"/>
      <c r="K213" s="42"/>
      <c r="L213" s="42"/>
    </row>
    <row r="214" spans="1:12" ht="13.5" customHeight="1" x14ac:dyDescent="0.25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</row>
    <row r="215" spans="1:12" ht="13.8" x14ac:dyDescent="0.25">
      <c r="A215" s="32">
        <v>93</v>
      </c>
      <c r="B215" s="33" t="s">
        <v>204</v>
      </c>
      <c r="C215" s="34">
        <v>70</v>
      </c>
      <c r="D215" s="34">
        <v>9.1</v>
      </c>
      <c r="E215" s="34">
        <v>6.16</v>
      </c>
      <c r="F215" s="50">
        <v>10.64</v>
      </c>
      <c r="G215" s="2">
        <v>120</v>
      </c>
      <c r="H215" s="35">
        <v>0.08</v>
      </c>
      <c r="I215" s="35">
        <v>0.16</v>
      </c>
      <c r="J215" s="35">
        <v>0.04</v>
      </c>
      <c r="K215" s="35">
        <v>50.7</v>
      </c>
      <c r="L215" s="35">
        <v>1.4</v>
      </c>
    </row>
    <row r="216" spans="1:12" ht="13.8" x14ac:dyDescent="0.25">
      <c r="A216" s="32">
        <v>142</v>
      </c>
      <c r="B216" s="33" t="s">
        <v>172</v>
      </c>
      <c r="C216" s="34">
        <v>150</v>
      </c>
      <c r="D216" s="34">
        <v>3.7</v>
      </c>
      <c r="E216" s="34">
        <v>6.5</v>
      </c>
      <c r="F216" s="34">
        <v>24.3</v>
      </c>
      <c r="G216" s="2">
        <v>90.2</v>
      </c>
      <c r="H216" s="35">
        <v>0.14000000000000001</v>
      </c>
      <c r="I216" s="35">
        <v>0.1</v>
      </c>
      <c r="J216" s="35">
        <v>4.97</v>
      </c>
      <c r="K216" s="35">
        <v>47</v>
      </c>
      <c r="L216" s="35">
        <v>1.1000000000000001</v>
      </c>
    </row>
    <row r="217" spans="1:12" ht="13.8" x14ac:dyDescent="0.25">
      <c r="A217" s="32">
        <v>14</v>
      </c>
      <c r="B217" s="33" t="s">
        <v>199</v>
      </c>
      <c r="C217" s="34">
        <v>20</v>
      </c>
      <c r="D217" s="34">
        <v>0.7</v>
      </c>
      <c r="E217" s="34">
        <v>0.8</v>
      </c>
      <c r="F217" s="34">
        <v>18.600000000000001</v>
      </c>
      <c r="G217" s="2">
        <v>85</v>
      </c>
      <c r="H217" s="35">
        <v>0.02</v>
      </c>
      <c r="I217" s="35">
        <v>0.01</v>
      </c>
      <c r="J217" s="35">
        <v>0</v>
      </c>
      <c r="K217" s="35">
        <v>5.8</v>
      </c>
      <c r="L217" s="35">
        <v>0.42</v>
      </c>
    </row>
    <row r="218" spans="1:12" ht="13.8" x14ac:dyDescent="0.25">
      <c r="A218" s="32">
        <v>182</v>
      </c>
      <c r="B218" s="33" t="s">
        <v>70</v>
      </c>
      <c r="C218" s="34">
        <v>150</v>
      </c>
      <c r="D218" s="34">
        <v>2.34</v>
      </c>
      <c r="E218" s="34">
        <v>2.4300000000000002</v>
      </c>
      <c r="F218" s="34">
        <v>13.28</v>
      </c>
      <c r="G218" s="2">
        <v>82</v>
      </c>
      <c r="H218" s="35">
        <v>0.02</v>
      </c>
      <c r="I218" s="35">
        <v>0.1</v>
      </c>
      <c r="J218" s="35">
        <v>0.5</v>
      </c>
      <c r="K218" s="35">
        <v>96</v>
      </c>
      <c r="L218" s="35">
        <v>0.48</v>
      </c>
    </row>
    <row r="219" spans="1:12" ht="13.8" x14ac:dyDescent="0.25">
      <c r="A219" s="32">
        <v>2</v>
      </c>
      <c r="B219" s="33" t="s">
        <v>39</v>
      </c>
      <c r="C219" s="34">
        <v>20</v>
      </c>
      <c r="D219" s="34">
        <v>1.52</v>
      </c>
      <c r="E219" s="34">
        <v>0.16</v>
      </c>
      <c r="F219" s="34">
        <v>9.7200000000000006</v>
      </c>
      <c r="G219" s="2">
        <v>47.3</v>
      </c>
      <c r="H219" s="35">
        <v>0.03</v>
      </c>
      <c r="I219" s="35">
        <v>0.01</v>
      </c>
      <c r="J219" s="35">
        <v>0</v>
      </c>
      <c r="K219" s="35">
        <v>4.7</v>
      </c>
      <c r="L219" s="35">
        <v>0.6</v>
      </c>
    </row>
    <row r="220" spans="1:12" ht="13.8" x14ac:dyDescent="0.25">
      <c r="A220" s="32"/>
      <c r="B220" s="33"/>
      <c r="C220" s="34"/>
      <c r="D220" s="34">
        <v>19.3</v>
      </c>
      <c r="E220" s="34">
        <f t="shared" ref="E220:L220" si="27">SUM(E215:E217)</f>
        <v>13.46</v>
      </c>
      <c r="F220" s="34">
        <f t="shared" si="27"/>
        <v>53.54</v>
      </c>
      <c r="G220" s="41">
        <f>SUM(G215:G219)</f>
        <v>424.5</v>
      </c>
      <c r="H220" s="41">
        <f t="shared" si="27"/>
        <v>0.24000000000000002</v>
      </c>
      <c r="I220" s="41">
        <f t="shared" si="27"/>
        <v>0.27</v>
      </c>
      <c r="J220" s="41">
        <f t="shared" si="27"/>
        <v>5.01</v>
      </c>
      <c r="K220" s="41">
        <f t="shared" si="27"/>
        <v>103.5</v>
      </c>
      <c r="L220" s="49">
        <f t="shared" si="27"/>
        <v>2.92</v>
      </c>
    </row>
    <row r="221" spans="1:12" ht="13.8" x14ac:dyDescent="0.25">
      <c r="A221" s="32"/>
      <c r="B221" s="33"/>
      <c r="C221" s="34"/>
      <c r="D221" s="34"/>
      <c r="E221" s="34"/>
      <c r="F221" s="34"/>
      <c r="G221" s="59"/>
      <c r="H221" s="42"/>
      <c r="I221" s="42"/>
      <c r="J221" s="42"/>
      <c r="K221" s="42"/>
      <c r="L221" s="42"/>
    </row>
    <row r="222" spans="1:12" ht="13.8" x14ac:dyDescent="0.25">
      <c r="A222" s="32"/>
      <c r="B222" s="33" t="s">
        <v>45</v>
      </c>
      <c r="C222" s="34"/>
      <c r="D222" s="34">
        <f t="shared" ref="D222:L222" si="28">D220+D212+D198</f>
        <v>35.020000000000003</v>
      </c>
      <c r="E222" s="34">
        <f t="shared" si="28"/>
        <v>26.860000000000003</v>
      </c>
      <c r="F222" s="34">
        <f t="shared" si="28"/>
        <v>136.63</v>
      </c>
      <c r="G222" s="86">
        <f>G220+G212+G204+G199</f>
        <v>1173</v>
      </c>
      <c r="H222" s="41">
        <f t="shared" si="28"/>
        <v>0.47000000000000008</v>
      </c>
      <c r="I222" s="41">
        <f t="shared" si="28"/>
        <v>0.42000000000000004</v>
      </c>
      <c r="J222" s="41">
        <f t="shared" si="28"/>
        <v>47.37</v>
      </c>
      <c r="K222" s="41">
        <f t="shared" si="28"/>
        <v>217.5</v>
      </c>
      <c r="L222" s="49">
        <f t="shared" si="28"/>
        <v>9.07</v>
      </c>
    </row>
    <row r="223" spans="1:12" ht="24" x14ac:dyDescent="0.25">
      <c r="A223" s="46"/>
      <c r="B223" s="33" t="s">
        <v>67</v>
      </c>
      <c r="C223" s="34"/>
      <c r="D223" s="40">
        <f>D222*4/F222</f>
        <v>1.0252506770109056</v>
      </c>
      <c r="E223" s="40">
        <f>E222*4/F222</f>
        <v>0.78635731537729647</v>
      </c>
      <c r="F223" s="40">
        <v>4</v>
      </c>
      <c r="G223" s="2"/>
      <c r="H223" s="42"/>
      <c r="I223" s="42"/>
      <c r="J223" s="42"/>
      <c r="K223" s="42"/>
      <c r="L223" s="42"/>
    </row>
    <row r="224" spans="1:12" ht="15" customHeight="1" x14ac:dyDescent="0.25">
      <c r="A224" s="114" t="s">
        <v>205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1:12" ht="15" customHeight="1" x14ac:dyDescent="0.25">
      <c r="A225" s="114" t="s">
        <v>77</v>
      </c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1:12" ht="15.75" customHeight="1" x14ac:dyDescent="0.25">
      <c r="A226" s="115" t="s">
        <v>128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1:12" x14ac:dyDescent="0.25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</row>
    <row r="228" spans="1:12" x14ac:dyDescent="0.25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</row>
    <row r="229" spans="1:12" ht="13.8" x14ac:dyDescent="0.25">
      <c r="A229" s="11">
        <v>87</v>
      </c>
      <c r="B229" s="33" t="s">
        <v>206</v>
      </c>
      <c r="C229" s="34" t="s">
        <v>154</v>
      </c>
      <c r="D229" s="34">
        <v>13.5</v>
      </c>
      <c r="E229" s="34">
        <v>8.5</v>
      </c>
      <c r="F229" s="34">
        <v>21</v>
      </c>
      <c r="G229" s="2">
        <v>150.80000000000001</v>
      </c>
      <c r="H229" s="35">
        <v>0.05</v>
      </c>
      <c r="I229" s="35">
        <v>0.02</v>
      </c>
      <c r="J229" s="35">
        <v>0</v>
      </c>
      <c r="K229" s="35">
        <v>145</v>
      </c>
      <c r="L229" s="35">
        <v>1</v>
      </c>
    </row>
    <row r="230" spans="1:12" x14ac:dyDescent="0.25">
      <c r="A230" s="43">
        <v>1</v>
      </c>
      <c r="B230" s="33" t="s">
        <v>140</v>
      </c>
      <c r="C230" s="34">
        <v>10</v>
      </c>
      <c r="D230" s="34">
        <v>2.2799999999999998</v>
      </c>
      <c r="E230" s="34">
        <v>1.2</v>
      </c>
      <c r="F230" s="34">
        <v>8.4</v>
      </c>
      <c r="G230" s="45">
        <v>7.5</v>
      </c>
      <c r="H230" s="35">
        <v>0</v>
      </c>
      <c r="I230" s="35">
        <v>0</v>
      </c>
      <c r="J230" s="35">
        <v>0</v>
      </c>
      <c r="K230" s="35">
        <v>1</v>
      </c>
      <c r="L230" s="35">
        <v>0</v>
      </c>
    </row>
    <row r="231" spans="1:12" ht="13.8" x14ac:dyDescent="0.25">
      <c r="A231" s="32">
        <v>4</v>
      </c>
      <c r="B231" s="33" t="s">
        <v>156</v>
      </c>
      <c r="C231" s="34">
        <v>8</v>
      </c>
      <c r="D231" s="34">
        <v>2.1</v>
      </c>
      <c r="E231" s="34">
        <v>2.3199999999999998</v>
      </c>
      <c r="F231" s="34">
        <v>0</v>
      </c>
      <c r="G231" s="2">
        <v>30</v>
      </c>
      <c r="H231" s="35">
        <v>0.01</v>
      </c>
      <c r="I231" s="35">
        <v>0.01</v>
      </c>
      <c r="J231" s="35">
        <v>0</v>
      </c>
      <c r="K231" s="35">
        <v>70</v>
      </c>
      <c r="L231" s="35">
        <v>0.88</v>
      </c>
    </row>
    <row r="232" spans="1:12" ht="24" x14ac:dyDescent="0.25">
      <c r="A232" s="43">
        <v>177</v>
      </c>
      <c r="B232" s="33" t="s">
        <v>207</v>
      </c>
      <c r="C232" s="34">
        <v>150</v>
      </c>
      <c r="D232" s="34">
        <v>1.1299999999999999</v>
      </c>
      <c r="E232" s="34">
        <v>0.98</v>
      </c>
      <c r="F232" s="34">
        <v>16.8</v>
      </c>
      <c r="G232" s="2">
        <v>80.25</v>
      </c>
      <c r="H232" s="35">
        <v>0.01</v>
      </c>
      <c r="I232" s="35">
        <v>0.01</v>
      </c>
      <c r="J232" s="35" t="s">
        <v>142</v>
      </c>
      <c r="K232" s="35">
        <v>45.75</v>
      </c>
      <c r="L232" s="35">
        <v>0.75</v>
      </c>
    </row>
    <row r="233" spans="1:12" ht="13.8" x14ac:dyDescent="0.25">
      <c r="A233" s="32">
        <v>2</v>
      </c>
      <c r="B233" s="33" t="s">
        <v>39</v>
      </c>
      <c r="C233" s="34">
        <v>20</v>
      </c>
      <c r="D233" s="34">
        <v>1.52</v>
      </c>
      <c r="E233" s="34">
        <v>0.16</v>
      </c>
      <c r="F233" s="34">
        <v>9.7200000000000006</v>
      </c>
      <c r="G233" s="2">
        <v>47.3</v>
      </c>
      <c r="H233" s="35">
        <v>0.03</v>
      </c>
      <c r="I233" s="35">
        <v>0.01</v>
      </c>
      <c r="J233" s="35">
        <v>0</v>
      </c>
      <c r="K233" s="35">
        <v>4.7</v>
      </c>
      <c r="L233" s="35">
        <v>0.6</v>
      </c>
    </row>
    <row r="234" spans="1:12" ht="13.8" x14ac:dyDescent="0.25">
      <c r="A234" s="32"/>
      <c r="B234" s="33"/>
      <c r="C234" s="34"/>
      <c r="D234" s="34">
        <f t="shared" ref="D234:L234" si="29">SUM(D229:D231)</f>
        <v>17.88</v>
      </c>
      <c r="E234" s="34">
        <f t="shared" si="29"/>
        <v>12.02</v>
      </c>
      <c r="F234" s="34">
        <f t="shared" si="29"/>
        <v>29.4</v>
      </c>
      <c r="G234" s="41">
        <f>SUM(G229:G233)</f>
        <v>315.85000000000002</v>
      </c>
      <c r="H234" s="41">
        <f t="shared" si="29"/>
        <v>6.0000000000000005E-2</v>
      </c>
      <c r="I234" s="41">
        <f t="shared" si="29"/>
        <v>0.03</v>
      </c>
      <c r="J234" s="41">
        <f t="shared" si="29"/>
        <v>0</v>
      </c>
      <c r="K234" s="41">
        <f t="shared" si="29"/>
        <v>216</v>
      </c>
      <c r="L234" s="49">
        <f t="shared" si="29"/>
        <v>1.88</v>
      </c>
    </row>
    <row r="235" spans="1:12" ht="13.8" x14ac:dyDescent="0.25">
      <c r="A235" s="32"/>
      <c r="B235" s="33"/>
      <c r="C235" s="34"/>
      <c r="D235" s="37"/>
      <c r="E235" s="37"/>
      <c r="F235" s="37"/>
      <c r="G235" s="59"/>
      <c r="H235" s="42"/>
      <c r="I235" s="42"/>
      <c r="J235" s="42"/>
      <c r="K235" s="42"/>
      <c r="L235" s="42"/>
    </row>
    <row r="236" spans="1:12" x14ac:dyDescent="0.25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</row>
    <row r="237" spans="1:12" ht="13.8" x14ac:dyDescent="0.25">
      <c r="A237" s="32">
        <v>3</v>
      </c>
      <c r="B237" s="33" t="s">
        <v>34</v>
      </c>
      <c r="C237" s="34">
        <v>200</v>
      </c>
      <c r="D237" s="34">
        <v>1</v>
      </c>
      <c r="E237" s="34">
        <v>0.2</v>
      </c>
      <c r="F237" s="34">
        <v>19.8</v>
      </c>
      <c r="G237" s="2">
        <v>86</v>
      </c>
      <c r="H237" s="57">
        <v>0.03</v>
      </c>
      <c r="I237" s="57">
        <v>0.01</v>
      </c>
      <c r="J237" s="57">
        <v>4</v>
      </c>
      <c r="K237" s="57">
        <v>14</v>
      </c>
      <c r="L237" s="57">
        <v>2.8</v>
      </c>
    </row>
    <row r="238" spans="1:12" ht="13.8" x14ac:dyDescent="0.25">
      <c r="A238" s="32"/>
      <c r="B238" s="63"/>
      <c r="C238" s="56"/>
      <c r="D238" s="56"/>
      <c r="E238" s="56"/>
      <c r="F238" s="56"/>
      <c r="G238" s="64"/>
      <c r="H238" s="42"/>
      <c r="I238" s="42"/>
      <c r="J238" s="42"/>
      <c r="K238" s="42"/>
      <c r="L238" s="42"/>
    </row>
    <row r="239" spans="1:12" ht="13.8" x14ac:dyDescent="0.25">
      <c r="A239" s="32"/>
      <c r="B239" s="63"/>
      <c r="C239" s="56"/>
      <c r="D239" s="56"/>
      <c r="E239" s="56"/>
      <c r="F239" s="56"/>
      <c r="G239" s="64"/>
      <c r="H239" s="42"/>
      <c r="I239" s="42"/>
      <c r="J239" s="42"/>
      <c r="K239" s="42"/>
      <c r="L239" s="42"/>
    </row>
    <row r="240" spans="1:12" ht="13.8" x14ac:dyDescent="0.25">
      <c r="A240" s="32"/>
      <c r="B240" s="63"/>
      <c r="C240" s="56"/>
      <c r="D240" s="39">
        <f t="shared" ref="D240:L240" si="30">SUM(D237:D239)</f>
        <v>1</v>
      </c>
      <c r="E240" s="39">
        <f t="shared" si="30"/>
        <v>0.2</v>
      </c>
      <c r="F240" s="39">
        <f t="shared" si="30"/>
        <v>19.8</v>
      </c>
      <c r="G240" s="39">
        <f t="shared" si="30"/>
        <v>86</v>
      </c>
      <c r="H240" s="39">
        <f t="shared" si="30"/>
        <v>0.03</v>
      </c>
      <c r="I240" s="39">
        <f t="shared" si="30"/>
        <v>0.01</v>
      </c>
      <c r="J240" s="39">
        <f t="shared" si="30"/>
        <v>4</v>
      </c>
      <c r="K240" s="39">
        <f t="shared" si="30"/>
        <v>14</v>
      </c>
      <c r="L240" s="39">
        <f t="shared" si="30"/>
        <v>2.8</v>
      </c>
    </row>
    <row r="241" spans="1:12" ht="13.5" customHeight="1" x14ac:dyDescent="0.25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</row>
    <row r="242" spans="1:12" ht="13.8" x14ac:dyDescent="0.25">
      <c r="A242" s="32">
        <v>31</v>
      </c>
      <c r="B242" s="33" t="s">
        <v>208</v>
      </c>
      <c r="C242" s="34">
        <v>200</v>
      </c>
      <c r="D242" s="34">
        <v>2.88</v>
      </c>
      <c r="E242" s="34">
        <v>2.29</v>
      </c>
      <c r="F242" s="34">
        <v>15.6</v>
      </c>
      <c r="G242" s="2">
        <v>93.6</v>
      </c>
      <c r="H242" s="35">
        <v>0.1</v>
      </c>
      <c r="I242" s="35">
        <v>0.06</v>
      </c>
      <c r="J242" s="35">
        <v>9.6</v>
      </c>
      <c r="K242" s="35">
        <v>20</v>
      </c>
      <c r="L242" s="35">
        <v>0.96</v>
      </c>
    </row>
    <row r="243" spans="1:12" ht="13.8" x14ac:dyDescent="0.25">
      <c r="A243" s="32">
        <v>125</v>
      </c>
      <c r="B243" s="33" t="s">
        <v>209</v>
      </c>
      <c r="C243" s="34">
        <v>55</v>
      </c>
      <c r="D243" s="34">
        <v>12.25</v>
      </c>
      <c r="E243" s="34">
        <v>7.8</v>
      </c>
      <c r="F243" s="34">
        <v>0</v>
      </c>
      <c r="G243" s="2">
        <v>128</v>
      </c>
      <c r="H243" s="35">
        <v>0.06</v>
      </c>
      <c r="I243" s="35">
        <v>0.06</v>
      </c>
      <c r="J243" s="56">
        <v>0.7</v>
      </c>
      <c r="K243" s="56">
        <v>9.3000000000000007</v>
      </c>
      <c r="L243" s="56">
        <v>0.6</v>
      </c>
    </row>
    <row r="244" spans="1:12" ht="13.8" x14ac:dyDescent="0.25">
      <c r="A244" s="32">
        <v>54</v>
      </c>
      <c r="B244" s="33" t="s">
        <v>110</v>
      </c>
      <c r="C244" s="34">
        <v>200</v>
      </c>
      <c r="D244" s="34">
        <v>4.5599999999999996</v>
      </c>
      <c r="E244" s="34">
        <v>8.9600000000000009</v>
      </c>
      <c r="F244" s="34">
        <v>17.440000000000001</v>
      </c>
      <c r="G244" s="2">
        <v>122.6</v>
      </c>
      <c r="H244" s="35">
        <v>7.0000000000000007E-2</v>
      </c>
      <c r="I244" s="35">
        <v>0.05</v>
      </c>
      <c r="J244" s="35">
        <v>14.8</v>
      </c>
      <c r="K244" s="35">
        <v>59</v>
      </c>
      <c r="L244" s="35">
        <v>0.64</v>
      </c>
    </row>
    <row r="245" spans="1:12" ht="13.8" x14ac:dyDescent="0.25">
      <c r="A245" s="32">
        <v>2</v>
      </c>
      <c r="B245" s="33" t="s">
        <v>39</v>
      </c>
      <c r="C245" s="34">
        <v>30</v>
      </c>
      <c r="D245" s="34">
        <v>2.2799999999999998</v>
      </c>
      <c r="E245" s="34">
        <v>0.24</v>
      </c>
      <c r="F245" s="34">
        <v>14.58</v>
      </c>
      <c r="G245" s="2" t="s">
        <v>148</v>
      </c>
      <c r="H245" s="35">
        <v>0.04</v>
      </c>
      <c r="I245" s="35">
        <v>0.02</v>
      </c>
      <c r="J245" s="35">
        <v>0</v>
      </c>
      <c r="K245" s="35">
        <v>7.1</v>
      </c>
      <c r="L245" s="35">
        <v>0.88</v>
      </c>
    </row>
    <row r="246" spans="1:12" x14ac:dyDescent="0.25">
      <c r="A246" s="43">
        <v>6</v>
      </c>
      <c r="B246" s="33" t="s">
        <v>161</v>
      </c>
      <c r="C246" s="34">
        <v>40</v>
      </c>
      <c r="D246" s="34">
        <v>2.2000000000000002</v>
      </c>
      <c r="E246" s="34">
        <v>0.2</v>
      </c>
      <c r="F246" s="34">
        <v>11.1</v>
      </c>
      <c r="G246" s="2">
        <v>58</v>
      </c>
      <c r="H246" s="57">
        <v>7.0000000000000007E-2</v>
      </c>
      <c r="I246" s="57">
        <v>0.03</v>
      </c>
      <c r="J246" s="57">
        <v>0</v>
      </c>
      <c r="K246" s="57">
        <v>11.6</v>
      </c>
      <c r="L246" s="57">
        <v>1.44</v>
      </c>
    </row>
    <row r="247" spans="1:12" ht="13.8" x14ac:dyDescent="0.25">
      <c r="A247" s="32">
        <v>174</v>
      </c>
      <c r="B247" s="33" t="s">
        <v>166</v>
      </c>
      <c r="C247" s="34">
        <v>150</v>
      </c>
      <c r="D247" s="34">
        <v>3.8</v>
      </c>
      <c r="E247" s="34">
        <v>0.13</v>
      </c>
      <c r="F247" s="34">
        <v>5.4</v>
      </c>
      <c r="G247" s="2">
        <v>39.229999999999997</v>
      </c>
      <c r="H247" s="35">
        <v>0.06</v>
      </c>
      <c r="I247" s="35">
        <v>0.04</v>
      </c>
      <c r="J247" s="35">
        <v>1.5</v>
      </c>
      <c r="K247" s="35">
        <v>189</v>
      </c>
      <c r="L247" s="35">
        <v>0</v>
      </c>
    </row>
    <row r="248" spans="1:12" ht="13.8" x14ac:dyDescent="0.25">
      <c r="A248" s="32"/>
      <c r="B248" s="33"/>
      <c r="C248" s="34"/>
      <c r="D248" s="34">
        <f t="shared" ref="D248:L248" si="31">SUM(D242:D247)</f>
        <v>27.97</v>
      </c>
      <c r="E248" s="34">
        <f t="shared" si="31"/>
        <v>19.619999999999997</v>
      </c>
      <c r="F248" s="34">
        <f t="shared" si="31"/>
        <v>64.12</v>
      </c>
      <c r="G248" s="41">
        <f>SUM(G242:G247)</f>
        <v>441.43</v>
      </c>
      <c r="H248" s="41">
        <f t="shared" si="31"/>
        <v>0.4</v>
      </c>
      <c r="I248" s="41">
        <f t="shared" si="31"/>
        <v>0.25999999999999995</v>
      </c>
      <c r="J248" s="41">
        <f t="shared" si="31"/>
        <v>26.6</v>
      </c>
      <c r="K248" s="41">
        <f t="shared" si="31"/>
        <v>296</v>
      </c>
      <c r="L248" s="49">
        <f t="shared" si="31"/>
        <v>4.5199999999999996</v>
      </c>
    </row>
    <row r="249" spans="1:12" ht="13.8" x14ac:dyDescent="0.25">
      <c r="A249" s="32"/>
      <c r="B249" s="33"/>
      <c r="C249" s="34"/>
      <c r="D249" s="34"/>
      <c r="E249" s="34"/>
      <c r="F249" s="34"/>
      <c r="G249" s="59"/>
      <c r="H249" s="42"/>
      <c r="I249" s="42"/>
      <c r="J249" s="42"/>
      <c r="K249" s="42"/>
      <c r="L249" s="42"/>
    </row>
    <row r="250" spans="1:12" x14ac:dyDescent="0.25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</row>
    <row r="251" spans="1:12" ht="24" x14ac:dyDescent="0.25">
      <c r="A251" s="32">
        <v>84</v>
      </c>
      <c r="B251" s="33" t="s">
        <v>210</v>
      </c>
      <c r="C251" s="34" t="s">
        <v>154</v>
      </c>
      <c r="D251" s="34">
        <v>4.2</v>
      </c>
      <c r="E251" s="34">
        <v>10.4</v>
      </c>
      <c r="F251" s="34">
        <v>29.7</v>
      </c>
      <c r="G251" s="2">
        <v>131</v>
      </c>
      <c r="H251" s="35">
        <v>0.05</v>
      </c>
      <c r="I251" s="35">
        <v>0.02</v>
      </c>
      <c r="J251" s="35">
        <v>0.8</v>
      </c>
      <c r="K251" s="35">
        <v>122</v>
      </c>
      <c r="L251" s="35">
        <v>0.6</v>
      </c>
    </row>
    <row r="252" spans="1:12" ht="13.8" x14ac:dyDescent="0.25">
      <c r="A252" s="32">
        <v>2</v>
      </c>
      <c r="B252" s="33" t="s">
        <v>39</v>
      </c>
      <c r="C252" s="34">
        <v>20</v>
      </c>
      <c r="D252" s="34">
        <v>1.52</v>
      </c>
      <c r="E252" s="34">
        <v>0.16</v>
      </c>
      <c r="F252" s="34">
        <v>9.7200000000000006</v>
      </c>
      <c r="G252" s="2">
        <v>47.3</v>
      </c>
      <c r="H252" s="35">
        <v>0.03</v>
      </c>
      <c r="I252" s="35">
        <v>0.01</v>
      </c>
      <c r="J252" s="35">
        <v>0</v>
      </c>
      <c r="K252" s="35">
        <v>4.7</v>
      </c>
      <c r="L252" s="35">
        <v>0.6</v>
      </c>
    </row>
    <row r="253" spans="1:12" ht="13.8" x14ac:dyDescent="0.25">
      <c r="A253" s="32">
        <v>184</v>
      </c>
      <c r="B253" s="33" t="s">
        <v>211</v>
      </c>
      <c r="C253" s="34">
        <v>150</v>
      </c>
      <c r="D253" s="34">
        <v>0.1</v>
      </c>
      <c r="E253" s="34">
        <v>0</v>
      </c>
      <c r="F253" s="34">
        <v>9.6999999999999993</v>
      </c>
      <c r="G253" s="2">
        <v>37</v>
      </c>
      <c r="H253" s="35">
        <v>0</v>
      </c>
      <c r="I253" s="35">
        <v>0</v>
      </c>
      <c r="J253" s="35">
        <v>0</v>
      </c>
      <c r="K253" s="35">
        <v>5</v>
      </c>
      <c r="L253" s="35">
        <v>1</v>
      </c>
    </row>
    <row r="254" spans="1:12" ht="13.8" x14ac:dyDescent="0.25">
      <c r="A254" s="46"/>
      <c r="B254" s="33"/>
      <c r="C254" s="34"/>
      <c r="D254" s="34">
        <f>SUM(D251:D251)</f>
        <v>4.2</v>
      </c>
      <c r="E254" s="34">
        <f>SUM(E251:E251)</f>
        <v>10.4</v>
      </c>
      <c r="F254" s="34">
        <f>SUM(F251:F251)</f>
        <v>29.7</v>
      </c>
      <c r="G254" s="41">
        <f>SUM(G251:G253)</f>
        <v>215.3</v>
      </c>
      <c r="H254" s="41">
        <f>SUM(H251:H251)</f>
        <v>0.05</v>
      </c>
      <c r="I254" s="41">
        <f>SUM(I251:I251)</f>
        <v>0.02</v>
      </c>
      <c r="J254" s="41">
        <f>SUM(J251:J251)</f>
        <v>0.8</v>
      </c>
      <c r="K254" s="41">
        <f>SUM(K251:K251)</f>
        <v>122</v>
      </c>
      <c r="L254" s="49">
        <f>SUM(L251:L251)</f>
        <v>0.6</v>
      </c>
    </row>
    <row r="255" spans="1:12" ht="13.8" x14ac:dyDescent="0.25">
      <c r="A255" s="32"/>
      <c r="B255" s="33"/>
      <c r="C255" s="34"/>
      <c r="D255" s="34"/>
      <c r="E255" s="34"/>
      <c r="F255" s="34"/>
      <c r="G255" s="59"/>
      <c r="H255" s="42"/>
      <c r="I255" s="42"/>
      <c r="J255" s="42"/>
      <c r="K255" s="42"/>
      <c r="L255" s="42"/>
    </row>
    <row r="256" spans="1:12" ht="13.8" x14ac:dyDescent="0.25">
      <c r="A256" s="32"/>
      <c r="B256" s="33" t="s">
        <v>45</v>
      </c>
      <c r="C256" s="34"/>
      <c r="D256" s="34">
        <f>D254+D248+D234</f>
        <v>50.05</v>
      </c>
      <c r="E256" s="34">
        <f>E254+E248+E234</f>
        <v>42.039999999999992</v>
      </c>
      <c r="F256" s="34">
        <f>F254+F248+F234</f>
        <v>123.22</v>
      </c>
      <c r="G256" s="86">
        <f>G254+G248+G240+G234</f>
        <v>1058.58</v>
      </c>
      <c r="H256" s="41">
        <f>H254+H248+H234</f>
        <v>0.51</v>
      </c>
      <c r="I256" s="41">
        <f>I254+I248+I234</f>
        <v>0.30999999999999994</v>
      </c>
      <c r="J256" s="41">
        <f>J254+J248+J234</f>
        <v>27.400000000000002</v>
      </c>
      <c r="K256" s="41">
        <f>K254+K248+K234</f>
        <v>634</v>
      </c>
      <c r="L256" s="49">
        <f>L254+L248+L234</f>
        <v>6.9999999999999991</v>
      </c>
    </row>
    <row r="257" spans="1:12" ht="24" x14ac:dyDescent="0.25">
      <c r="A257" s="32"/>
      <c r="B257" s="33" t="s">
        <v>67</v>
      </c>
      <c r="C257" s="34"/>
      <c r="D257" s="40">
        <f>D256*4/F256</f>
        <v>1.6247362441162148</v>
      </c>
      <c r="E257" s="40">
        <f>E256*4/F256</f>
        <v>1.3647135205323808</v>
      </c>
      <c r="F257" s="40">
        <v>4</v>
      </c>
      <c r="G257" s="2"/>
      <c r="H257" s="42"/>
      <c r="I257" s="42"/>
      <c r="J257" s="42"/>
      <c r="K257" s="42"/>
      <c r="L257" s="42"/>
    </row>
    <row r="258" spans="1:12" ht="15" customHeight="1" x14ac:dyDescent="0.25">
      <c r="A258" s="114" t="s">
        <v>167</v>
      </c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1:12" ht="15" customHeight="1" x14ac:dyDescent="0.25">
      <c r="A259" s="114" t="s">
        <v>77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1:12" ht="15.75" customHeight="1" x14ac:dyDescent="0.25">
      <c r="A260" s="115" t="s">
        <v>128</v>
      </c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1:12" ht="13.5" customHeight="1" x14ac:dyDescent="0.25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</row>
    <row r="262" spans="1:12" ht="22.5" customHeight="1" x14ac:dyDescent="0.25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</row>
    <row r="263" spans="1:12" ht="24" x14ac:dyDescent="0.25">
      <c r="A263" s="46">
        <v>63</v>
      </c>
      <c r="B263" s="33" t="s">
        <v>168</v>
      </c>
      <c r="C263" s="34" t="s">
        <v>139</v>
      </c>
      <c r="D263" s="34">
        <v>5.6</v>
      </c>
      <c r="E263" s="34">
        <v>6.3</v>
      </c>
      <c r="F263" s="34">
        <v>25</v>
      </c>
      <c r="G263" s="2">
        <v>111</v>
      </c>
      <c r="H263" s="35">
        <v>0.09</v>
      </c>
      <c r="I263" s="35">
        <v>7.0000000000000007E-2</v>
      </c>
      <c r="J263" s="35">
        <v>0.8</v>
      </c>
      <c r="K263" s="35">
        <v>87</v>
      </c>
      <c r="L263" s="35">
        <v>1.8</v>
      </c>
    </row>
    <row r="264" spans="1:12" ht="13.8" x14ac:dyDescent="0.25">
      <c r="A264" s="32">
        <v>171</v>
      </c>
      <c r="B264" s="33" t="s">
        <v>155</v>
      </c>
      <c r="C264" s="34">
        <v>150</v>
      </c>
      <c r="D264" s="34">
        <v>2.2000000000000002</v>
      </c>
      <c r="E264" s="34">
        <v>1.9</v>
      </c>
      <c r="F264" s="34">
        <v>18.600000000000001</v>
      </c>
      <c r="G264" s="2">
        <v>100</v>
      </c>
      <c r="H264" s="35">
        <v>0.03</v>
      </c>
      <c r="I264" s="35">
        <v>0.02</v>
      </c>
      <c r="J264" s="35">
        <v>0.75</v>
      </c>
      <c r="K264" s="35">
        <v>90.75</v>
      </c>
      <c r="L264" s="35">
        <v>0.75</v>
      </c>
    </row>
    <row r="265" spans="1:12" x14ac:dyDescent="0.25">
      <c r="A265" s="43">
        <v>1</v>
      </c>
      <c r="B265" s="33" t="s">
        <v>140</v>
      </c>
      <c r="C265" s="34">
        <v>10</v>
      </c>
      <c r="D265" s="34">
        <v>2.2799999999999998</v>
      </c>
      <c r="E265" s="34">
        <v>1.2</v>
      </c>
      <c r="F265" s="34">
        <v>8.4</v>
      </c>
      <c r="G265" s="45">
        <v>7.5</v>
      </c>
      <c r="H265" s="35">
        <v>0</v>
      </c>
      <c r="I265" s="35">
        <v>0</v>
      </c>
      <c r="J265" s="35">
        <v>0</v>
      </c>
      <c r="K265" s="35">
        <v>1</v>
      </c>
      <c r="L265" s="35">
        <v>0</v>
      </c>
    </row>
    <row r="266" spans="1:12" ht="13.8" x14ac:dyDescent="0.25">
      <c r="A266" s="32">
        <v>2</v>
      </c>
      <c r="B266" s="33" t="s">
        <v>39</v>
      </c>
      <c r="C266" s="34">
        <v>20</v>
      </c>
      <c r="D266" s="34">
        <v>1.52</v>
      </c>
      <c r="E266" s="34">
        <v>0.16</v>
      </c>
      <c r="F266" s="34">
        <v>9.7200000000000006</v>
      </c>
      <c r="G266" s="2">
        <v>47.3</v>
      </c>
      <c r="H266" s="35">
        <v>0.03</v>
      </c>
      <c r="I266" s="35">
        <v>0.01</v>
      </c>
      <c r="J266" s="35">
        <v>0</v>
      </c>
      <c r="K266" s="35">
        <v>4.7</v>
      </c>
      <c r="L266" s="35">
        <v>0.6</v>
      </c>
    </row>
    <row r="267" spans="1:12" ht="13.8" x14ac:dyDescent="0.25">
      <c r="A267" s="32"/>
      <c r="B267" s="33"/>
      <c r="C267" s="34"/>
      <c r="D267" s="34">
        <f t="shared" ref="D267:L267" si="32">SUM(D263:D266)</f>
        <v>11.6</v>
      </c>
      <c r="E267" s="34">
        <f t="shared" si="32"/>
        <v>9.5599999999999987</v>
      </c>
      <c r="F267" s="34">
        <f t="shared" si="32"/>
        <v>61.72</v>
      </c>
      <c r="G267" s="41">
        <f t="shared" si="32"/>
        <v>265.8</v>
      </c>
      <c r="H267" s="41">
        <f t="shared" si="32"/>
        <v>0.15</v>
      </c>
      <c r="I267" s="41">
        <f t="shared" si="32"/>
        <v>0.1</v>
      </c>
      <c r="J267" s="41">
        <f t="shared" si="32"/>
        <v>1.55</v>
      </c>
      <c r="K267" s="41">
        <f t="shared" si="32"/>
        <v>183.45</v>
      </c>
      <c r="L267" s="49">
        <f t="shared" si="32"/>
        <v>3.15</v>
      </c>
    </row>
    <row r="268" spans="1:12" ht="13.8" x14ac:dyDescent="0.25">
      <c r="A268" s="32"/>
      <c r="B268" s="33"/>
      <c r="C268" s="34"/>
      <c r="D268" s="34"/>
      <c r="E268" s="34"/>
      <c r="F268" s="34"/>
      <c r="G268" s="83"/>
      <c r="H268" s="42"/>
      <c r="I268" s="42"/>
      <c r="J268" s="42"/>
      <c r="K268" s="42"/>
      <c r="L268" s="42"/>
    </row>
    <row r="269" spans="1:12" ht="13.5" customHeight="1" x14ac:dyDescent="0.25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</row>
    <row r="270" spans="1:12" ht="13.8" x14ac:dyDescent="0.25">
      <c r="A270" s="32">
        <v>20</v>
      </c>
      <c r="B270" s="33" t="s">
        <v>157</v>
      </c>
      <c r="C270" s="34">
        <v>100</v>
      </c>
      <c r="D270" s="34">
        <v>1.44</v>
      </c>
      <c r="E270" s="34">
        <v>0.48</v>
      </c>
      <c r="F270" s="34">
        <v>20.16</v>
      </c>
      <c r="G270" s="2">
        <v>92.16</v>
      </c>
      <c r="H270" s="35">
        <v>0.05</v>
      </c>
      <c r="I270" s="35">
        <v>0.06</v>
      </c>
      <c r="J270" s="35">
        <v>12</v>
      </c>
      <c r="K270" s="35">
        <v>9.6</v>
      </c>
      <c r="L270" s="35">
        <v>0.72</v>
      </c>
    </row>
    <row r="271" spans="1:12" ht="13.8" x14ac:dyDescent="0.25">
      <c r="A271" s="32"/>
      <c r="B271" s="63"/>
      <c r="C271" s="56"/>
      <c r="D271" s="56"/>
      <c r="E271" s="56"/>
      <c r="F271" s="56"/>
      <c r="G271" s="64"/>
      <c r="H271" s="42"/>
      <c r="I271" s="42"/>
      <c r="J271" s="42"/>
      <c r="K271" s="42"/>
      <c r="L271" s="42"/>
    </row>
    <row r="272" spans="1:12" ht="13.8" x14ac:dyDescent="0.25">
      <c r="A272" s="32"/>
      <c r="B272" s="63"/>
      <c r="C272" s="56"/>
      <c r="D272" s="56"/>
      <c r="E272" s="56"/>
      <c r="F272" s="56"/>
      <c r="G272" s="64"/>
      <c r="H272" s="42"/>
      <c r="I272" s="42"/>
      <c r="J272" s="42"/>
      <c r="K272" s="42"/>
      <c r="L272" s="42"/>
    </row>
    <row r="273" spans="1:12" ht="13.8" x14ac:dyDescent="0.25">
      <c r="A273" s="32"/>
      <c r="B273" s="63"/>
      <c r="C273" s="56"/>
      <c r="D273" s="39">
        <f t="shared" ref="D273:L273" si="33">SUM(D270:D272)</f>
        <v>1.44</v>
      </c>
      <c r="E273" s="39">
        <f t="shared" si="33"/>
        <v>0.48</v>
      </c>
      <c r="F273" s="39">
        <f t="shared" si="33"/>
        <v>20.16</v>
      </c>
      <c r="G273" s="39">
        <f t="shared" si="33"/>
        <v>92.16</v>
      </c>
      <c r="H273" s="39">
        <f t="shared" si="33"/>
        <v>0.05</v>
      </c>
      <c r="I273" s="39">
        <f t="shared" si="33"/>
        <v>0.06</v>
      </c>
      <c r="J273" s="39">
        <f t="shared" si="33"/>
        <v>12</v>
      </c>
      <c r="K273" s="39">
        <f t="shared" si="33"/>
        <v>9.6</v>
      </c>
      <c r="L273" s="39">
        <f t="shared" si="33"/>
        <v>0.72</v>
      </c>
    </row>
    <row r="274" spans="1:12" x14ac:dyDescent="0.25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</row>
    <row r="275" spans="1:12" ht="13.8" x14ac:dyDescent="0.25">
      <c r="A275" s="11">
        <v>22</v>
      </c>
      <c r="B275" s="33" t="s">
        <v>212</v>
      </c>
      <c r="C275" s="34" t="s">
        <v>95</v>
      </c>
      <c r="D275" s="34">
        <v>3.76</v>
      </c>
      <c r="E275" s="34">
        <v>1.7</v>
      </c>
      <c r="F275" s="34">
        <v>10.16</v>
      </c>
      <c r="G275" s="2">
        <v>72.8</v>
      </c>
      <c r="H275" s="35">
        <v>0.1</v>
      </c>
      <c r="I275" s="35">
        <v>0.01</v>
      </c>
      <c r="J275" s="35">
        <v>9.8800000000000008</v>
      </c>
      <c r="K275" s="35">
        <v>48.2</v>
      </c>
      <c r="L275" s="35">
        <v>1.04</v>
      </c>
    </row>
    <row r="276" spans="1:12" ht="13.8" x14ac:dyDescent="0.25">
      <c r="A276" s="32">
        <v>123</v>
      </c>
      <c r="B276" s="33" t="s">
        <v>213</v>
      </c>
      <c r="C276" s="34">
        <v>70</v>
      </c>
      <c r="D276" s="34">
        <v>18.8</v>
      </c>
      <c r="E276" s="34">
        <v>22.7</v>
      </c>
      <c r="F276" s="34">
        <v>2.97</v>
      </c>
      <c r="G276" s="2">
        <v>134.93</v>
      </c>
      <c r="H276" s="35">
        <v>0.05</v>
      </c>
      <c r="I276" s="35">
        <v>0.05</v>
      </c>
      <c r="J276" s="35">
        <v>0.6</v>
      </c>
      <c r="K276" s="35">
        <v>7.3</v>
      </c>
      <c r="L276" s="35">
        <v>0.5</v>
      </c>
    </row>
    <row r="277" spans="1:12" ht="24" x14ac:dyDescent="0.25">
      <c r="A277" s="32">
        <v>134</v>
      </c>
      <c r="B277" s="33" t="s">
        <v>195</v>
      </c>
      <c r="C277" s="34">
        <v>80</v>
      </c>
      <c r="D277" s="34">
        <v>2.9</v>
      </c>
      <c r="E277" s="34">
        <v>2.8</v>
      </c>
      <c r="F277" s="34">
        <v>18.84</v>
      </c>
      <c r="G277" s="2">
        <v>96.6</v>
      </c>
      <c r="H277" s="35">
        <v>0.14000000000000001</v>
      </c>
      <c r="I277" s="35">
        <v>0.03</v>
      </c>
      <c r="J277" s="35">
        <v>0</v>
      </c>
      <c r="K277" s="35">
        <v>15.2</v>
      </c>
      <c r="L277" s="35">
        <v>1.28</v>
      </c>
    </row>
    <row r="278" spans="1:12" ht="24" x14ac:dyDescent="0.25">
      <c r="A278" s="32">
        <v>9</v>
      </c>
      <c r="B278" s="33" t="s">
        <v>177</v>
      </c>
      <c r="C278" s="34">
        <v>30</v>
      </c>
      <c r="D278" s="34">
        <v>0.24</v>
      </c>
      <c r="E278" s="34">
        <v>0.03</v>
      </c>
      <c r="F278" s="34">
        <v>0.78</v>
      </c>
      <c r="G278" s="2">
        <v>4</v>
      </c>
      <c r="H278" s="35">
        <v>0.15</v>
      </c>
      <c r="I278" s="35">
        <v>0.02</v>
      </c>
      <c r="J278" s="35">
        <v>0.12</v>
      </c>
      <c r="K278" s="35">
        <v>11.5</v>
      </c>
      <c r="L278" s="35">
        <v>0.3</v>
      </c>
    </row>
    <row r="279" spans="1:12" ht="24" x14ac:dyDescent="0.25">
      <c r="A279" s="32">
        <v>168</v>
      </c>
      <c r="B279" s="33" t="s">
        <v>147</v>
      </c>
      <c r="C279" s="34">
        <v>150</v>
      </c>
      <c r="D279" s="34">
        <v>0.78</v>
      </c>
      <c r="E279" s="34">
        <v>0</v>
      </c>
      <c r="F279" s="34">
        <v>20.2</v>
      </c>
      <c r="G279" s="2">
        <v>80.599999999999994</v>
      </c>
      <c r="H279" s="35">
        <v>0.02</v>
      </c>
      <c r="I279" s="35">
        <v>0.01</v>
      </c>
      <c r="J279" s="35">
        <v>0</v>
      </c>
      <c r="K279" s="35">
        <v>15.8</v>
      </c>
      <c r="L279" s="35">
        <v>0.5</v>
      </c>
    </row>
    <row r="280" spans="1:12" ht="13.8" x14ac:dyDescent="0.25">
      <c r="A280" s="32">
        <v>2</v>
      </c>
      <c r="B280" s="33" t="s">
        <v>39</v>
      </c>
      <c r="C280" s="34">
        <v>30</v>
      </c>
      <c r="D280" s="34">
        <v>2.2799999999999998</v>
      </c>
      <c r="E280" s="34">
        <v>0.24</v>
      </c>
      <c r="F280" s="34">
        <v>14.58</v>
      </c>
      <c r="G280" s="2" t="s">
        <v>148</v>
      </c>
      <c r="H280" s="35">
        <v>0.04</v>
      </c>
      <c r="I280" s="35">
        <v>0.02</v>
      </c>
      <c r="J280" s="35">
        <v>0</v>
      </c>
      <c r="K280" s="35">
        <v>7.1</v>
      </c>
      <c r="L280" s="35">
        <v>0.88</v>
      </c>
    </row>
    <row r="281" spans="1:12" ht="13.8" x14ac:dyDescent="0.25">
      <c r="A281" s="32"/>
      <c r="B281" s="33"/>
      <c r="C281" s="34"/>
      <c r="D281" s="34"/>
      <c r="E281" s="34"/>
      <c r="F281" s="34"/>
      <c r="G281" s="2"/>
      <c r="H281" s="57"/>
      <c r="I281" s="57"/>
      <c r="J281" s="57"/>
      <c r="K281" s="57"/>
      <c r="L281" s="57"/>
    </row>
    <row r="282" spans="1:12" ht="13.8" x14ac:dyDescent="0.25">
      <c r="A282" s="32"/>
      <c r="B282" s="72"/>
      <c r="C282" s="34"/>
      <c r="D282" s="34">
        <f t="shared" ref="D282:L282" si="34">SUM(D275:D281)</f>
        <v>28.76</v>
      </c>
      <c r="E282" s="34">
        <f t="shared" si="34"/>
        <v>27.47</v>
      </c>
      <c r="F282" s="34">
        <f t="shared" si="34"/>
        <v>67.53</v>
      </c>
      <c r="G282" s="41">
        <f t="shared" si="34"/>
        <v>388.93000000000006</v>
      </c>
      <c r="H282" s="41">
        <f t="shared" si="34"/>
        <v>0.50000000000000011</v>
      </c>
      <c r="I282" s="41">
        <f t="shared" si="34"/>
        <v>0.13999999999999999</v>
      </c>
      <c r="J282" s="41">
        <f t="shared" si="34"/>
        <v>10.6</v>
      </c>
      <c r="K282" s="41">
        <f t="shared" si="34"/>
        <v>105.1</v>
      </c>
      <c r="L282" s="49">
        <f t="shared" si="34"/>
        <v>4.5</v>
      </c>
    </row>
    <row r="283" spans="1:12" ht="13.8" x14ac:dyDescent="0.25">
      <c r="A283" s="32"/>
      <c r="B283" s="72"/>
      <c r="C283" s="34"/>
      <c r="D283" s="34"/>
      <c r="E283" s="34"/>
      <c r="F283" s="34"/>
      <c r="G283" s="59"/>
      <c r="H283" s="42"/>
      <c r="I283" s="42"/>
      <c r="J283" s="42"/>
      <c r="K283" s="42"/>
      <c r="L283" s="42"/>
    </row>
    <row r="284" spans="1:12" x14ac:dyDescent="0.25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</row>
    <row r="285" spans="1:12" ht="13.8" x14ac:dyDescent="0.25">
      <c r="A285" s="66">
        <v>75</v>
      </c>
      <c r="B285" s="33" t="s">
        <v>196</v>
      </c>
      <c r="C285" s="34">
        <v>80</v>
      </c>
      <c r="D285" s="34">
        <v>6.5</v>
      </c>
      <c r="E285" s="34">
        <v>7.3</v>
      </c>
      <c r="F285" s="34">
        <v>1.1499999999999999</v>
      </c>
      <c r="G285" s="2">
        <v>96</v>
      </c>
      <c r="H285" s="35">
        <v>0.04</v>
      </c>
      <c r="I285" s="35">
        <v>0</v>
      </c>
      <c r="J285" s="35">
        <v>1.2</v>
      </c>
      <c r="K285" s="35">
        <v>0.4</v>
      </c>
      <c r="L285" s="35">
        <v>0</v>
      </c>
    </row>
    <row r="286" spans="1:12" ht="24" x14ac:dyDescent="0.25">
      <c r="A286" s="32">
        <v>135</v>
      </c>
      <c r="B286" s="33" t="s">
        <v>214</v>
      </c>
      <c r="C286" s="34">
        <v>45</v>
      </c>
      <c r="D286" s="34">
        <v>0.36</v>
      </c>
      <c r="E286" s="34">
        <v>4.5</v>
      </c>
      <c r="F286" s="34">
        <v>6.84</v>
      </c>
      <c r="G286" s="2">
        <v>60.32</v>
      </c>
      <c r="H286" s="35">
        <v>0.01</v>
      </c>
      <c r="I286" s="35">
        <v>0.01</v>
      </c>
      <c r="J286" s="35">
        <v>3.15</v>
      </c>
      <c r="K286" s="35">
        <v>21.6</v>
      </c>
      <c r="L286" s="35">
        <v>0.9</v>
      </c>
    </row>
    <row r="287" spans="1:12" ht="13.8" x14ac:dyDescent="0.25">
      <c r="A287" s="32">
        <v>39</v>
      </c>
      <c r="B287" s="33" t="s">
        <v>178</v>
      </c>
      <c r="C287" s="34">
        <v>30</v>
      </c>
      <c r="D287" s="34">
        <v>0.24</v>
      </c>
      <c r="E287" s="34">
        <v>0</v>
      </c>
      <c r="F287" s="34">
        <v>23.5</v>
      </c>
      <c r="G287" s="2">
        <v>91.2</v>
      </c>
      <c r="H287" s="35">
        <v>0</v>
      </c>
      <c r="I287" s="35">
        <v>0</v>
      </c>
      <c r="J287" s="35">
        <v>0</v>
      </c>
      <c r="K287" s="35">
        <v>2.7</v>
      </c>
      <c r="L287" s="35">
        <v>0.09</v>
      </c>
    </row>
    <row r="288" spans="1:12" ht="13.8" x14ac:dyDescent="0.25">
      <c r="A288" s="32">
        <v>2</v>
      </c>
      <c r="B288" s="33" t="s">
        <v>39</v>
      </c>
      <c r="C288" s="34">
        <v>20</v>
      </c>
      <c r="D288" s="34">
        <v>1.52</v>
      </c>
      <c r="E288" s="34">
        <v>0.16</v>
      </c>
      <c r="F288" s="34">
        <v>9.7200000000000006</v>
      </c>
      <c r="G288" s="2">
        <v>47.3</v>
      </c>
      <c r="H288" s="35">
        <v>0.03</v>
      </c>
      <c r="I288" s="35">
        <v>0.01</v>
      </c>
      <c r="J288" s="35">
        <v>0</v>
      </c>
      <c r="K288" s="35">
        <v>4.7</v>
      </c>
      <c r="L288" s="35">
        <v>0.6</v>
      </c>
    </row>
    <row r="289" spans="1:12" ht="13.8" x14ac:dyDescent="0.25">
      <c r="A289" s="32">
        <v>174</v>
      </c>
      <c r="B289" s="33" t="s">
        <v>166</v>
      </c>
      <c r="C289" s="34">
        <v>150</v>
      </c>
      <c r="D289" s="34">
        <v>3.8</v>
      </c>
      <c r="E289" s="34">
        <v>0.13</v>
      </c>
      <c r="F289" s="34">
        <v>5.4</v>
      </c>
      <c r="G289" s="2">
        <v>39.229999999999997</v>
      </c>
      <c r="H289" s="35">
        <v>0.06</v>
      </c>
      <c r="I289" s="35">
        <v>0.04</v>
      </c>
      <c r="J289" s="35">
        <v>1.5</v>
      </c>
      <c r="K289" s="35">
        <v>189</v>
      </c>
      <c r="L289" s="35">
        <v>0</v>
      </c>
    </row>
    <row r="290" spans="1:12" ht="13.8" x14ac:dyDescent="0.25">
      <c r="A290" s="32"/>
      <c r="B290" s="33"/>
      <c r="C290" s="34"/>
      <c r="D290" s="34">
        <f t="shared" ref="D290:L290" si="35">SUM(D285:D286)</f>
        <v>6.86</v>
      </c>
      <c r="E290" s="34">
        <f t="shared" si="35"/>
        <v>11.8</v>
      </c>
      <c r="F290" s="34">
        <f t="shared" si="35"/>
        <v>7.99</v>
      </c>
      <c r="G290" s="41">
        <f>SUM(G285:G289)</f>
        <v>334.05</v>
      </c>
      <c r="H290" s="41">
        <f t="shared" si="35"/>
        <v>0.05</v>
      </c>
      <c r="I290" s="41">
        <f t="shared" si="35"/>
        <v>0.01</v>
      </c>
      <c r="J290" s="41">
        <f t="shared" si="35"/>
        <v>4.3499999999999996</v>
      </c>
      <c r="K290" s="41">
        <f t="shared" si="35"/>
        <v>22</v>
      </c>
      <c r="L290" s="49">
        <f t="shared" si="35"/>
        <v>0.9</v>
      </c>
    </row>
    <row r="291" spans="1:12" ht="13.8" x14ac:dyDescent="0.25">
      <c r="A291" s="46"/>
      <c r="B291" s="33"/>
      <c r="C291" s="34"/>
      <c r="D291" s="34"/>
      <c r="E291" s="34"/>
      <c r="F291" s="34"/>
      <c r="G291" s="59"/>
      <c r="H291" s="42"/>
      <c r="I291" s="42"/>
      <c r="J291" s="42"/>
      <c r="K291" s="42"/>
      <c r="L291" s="42"/>
    </row>
    <row r="292" spans="1:12" ht="13.8" x14ac:dyDescent="0.25">
      <c r="A292" s="32"/>
      <c r="B292" s="33" t="s">
        <v>45</v>
      </c>
      <c r="C292" s="34"/>
      <c r="D292" s="34">
        <f t="shared" ref="D292:L292" si="36">D290+D282+D267</f>
        <v>47.220000000000006</v>
      </c>
      <c r="E292" s="34">
        <f t="shared" si="36"/>
        <v>48.83</v>
      </c>
      <c r="F292" s="34">
        <f t="shared" si="36"/>
        <v>137.24</v>
      </c>
      <c r="G292" s="86">
        <f>G290+G282+G273+G267</f>
        <v>1080.94</v>
      </c>
      <c r="H292" s="41">
        <f t="shared" si="36"/>
        <v>0.70000000000000018</v>
      </c>
      <c r="I292" s="41">
        <f t="shared" si="36"/>
        <v>0.25</v>
      </c>
      <c r="J292" s="41">
        <f t="shared" si="36"/>
        <v>16.5</v>
      </c>
      <c r="K292" s="41">
        <f t="shared" si="36"/>
        <v>310.54999999999995</v>
      </c>
      <c r="L292" s="49">
        <f t="shared" si="36"/>
        <v>8.5500000000000007</v>
      </c>
    </row>
    <row r="293" spans="1:12" ht="24" x14ac:dyDescent="0.25">
      <c r="A293" s="32"/>
      <c r="B293" s="33" t="s">
        <v>67</v>
      </c>
      <c r="C293" s="34"/>
      <c r="D293" s="40">
        <f>D292*4/F292</f>
        <v>1.3762751384436025</v>
      </c>
      <c r="E293" s="40">
        <f>E292*4/F292</f>
        <v>1.4232002331681723</v>
      </c>
      <c r="F293" s="40">
        <v>4</v>
      </c>
      <c r="G293" s="2"/>
      <c r="H293" s="42"/>
      <c r="I293" s="42"/>
      <c r="J293" s="42"/>
      <c r="K293" s="42"/>
      <c r="L293" s="42"/>
    </row>
    <row r="294" spans="1:12" ht="15" customHeight="1" x14ac:dyDescent="0.25">
      <c r="A294" s="114" t="s">
        <v>179</v>
      </c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1:12" ht="15" customHeight="1" x14ac:dyDescent="0.25">
      <c r="A295" s="114" t="s">
        <v>77</v>
      </c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1:12" ht="15.75" customHeight="1" x14ac:dyDescent="0.25">
      <c r="A296" s="115" t="s">
        <v>128</v>
      </c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1:12" x14ac:dyDescent="0.25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</row>
    <row r="298" spans="1:12" x14ac:dyDescent="0.25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</row>
    <row r="299" spans="1:12" ht="24" x14ac:dyDescent="0.25">
      <c r="A299" s="67">
        <v>62</v>
      </c>
      <c r="B299" s="68" t="s">
        <v>138</v>
      </c>
      <c r="C299" s="69" t="s">
        <v>139</v>
      </c>
      <c r="D299" s="69">
        <v>4.5999999999999996</v>
      </c>
      <c r="E299" s="81">
        <v>6.2</v>
      </c>
      <c r="F299" s="69">
        <v>20.7</v>
      </c>
      <c r="G299" s="70">
        <v>111.4</v>
      </c>
      <c r="H299" s="71">
        <v>0.06</v>
      </c>
      <c r="I299" s="71">
        <v>0.06</v>
      </c>
      <c r="J299" s="71">
        <v>0.1</v>
      </c>
      <c r="K299" s="71">
        <v>106</v>
      </c>
      <c r="L299" s="71">
        <v>1</v>
      </c>
    </row>
    <row r="300" spans="1:12" x14ac:dyDescent="0.25">
      <c r="A300" s="43">
        <v>1</v>
      </c>
      <c r="B300" s="33" t="s">
        <v>140</v>
      </c>
      <c r="C300" s="34">
        <v>10</v>
      </c>
      <c r="D300" s="34">
        <v>2.2799999999999998</v>
      </c>
      <c r="E300" s="34">
        <v>1.2</v>
      </c>
      <c r="F300" s="34">
        <v>8.4</v>
      </c>
      <c r="G300" s="45">
        <v>7.5</v>
      </c>
      <c r="H300" s="35">
        <v>0</v>
      </c>
      <c r="I300" s="35">
        <v>0</v>
      </c>
      <c r="J300" s="35">
        <v>0</v>
      </c>
      <c r="K300" s="35">
        <v>1</v>
      </c>
      <c r="L300" s="35">
        <v>0</v>
      </c>
    </row>
    <row r="301" spans="1:12" ht="13.8" x14ac:dyDescent="0.25">
      <c r="A301" s="32">
        <v>4</v>
      </c>
      <c r="B301" s="33" t="s">
        <v>156</v>
      </c>
      <c r="C301" s="34">
        <v>8</v>
      </c>
      <c r="D301" s="34">
        <v>2.1</v>
      </c>
      <c r="E301" s="34">
        <v>2.3199999999999998</v>
      </c>
      <c r="F301" s="34">
        <v>0</v>
      </c>
      <c r="G301" s="2">
        <v>30</v>
      </c>
      <c r="H301" s="35">
        <v>0.01</v>
      </c>
      <c r="I301" s="35">
        <v>0.01</v>
      </c>
      <c r="J301" s="35">
        <v>0</v>
      </c>
      <c r="K301" s="35">
        <v>70</v>
      </c>
      <c r="L301" s="35">
        <v>0.88</v>
      </c>
    </row>
    <row r="302" spans="1:12" ht="24" x14ac:dyDescent="0.25">
      <c r="A302" s="43">
        <v>177</v>
      </c>
      <c r="B302" s="33" t="s">
        <v>207</v>
      </c>
      <c r="C302" s="34">
        <v>150</v>
      </c>
      <c r="D302" s="34">
        <v>1.1299999999999999</v>
      </c>
      <c r="E302" s="34">
        <v>0.98</v>
      </c>
      <c r="F302" s="34">
        <v>16.8</v>
      </c>
      <c r="G302" s="2">
        <v>80.25</v>
      </c>
      <c r="H302" s="35">
        <v>0.01</v>
      </c>
      <c r="I302" s="35">
        <v>0.01</v>
      </c>
      <c r="J302" s="35" t="s">
        <v>142</v>
      </c>
      <c r="K302" s="35">
        <v>45.75</v>
      </c>
      <c r="L302" s="35">
        <v>0.75</v>
      </c>
    </row>
    <row r="303" spans="1:12" ht="13.8" x14ac:dyDescent="0.25">
      <c r="A303" s="32">
        <v>2</v>
      </c>
      <c r="B303" s="33" t="s">
        <v>39</v>
      </c>
      <c r="C303" s="34">
        <v>20</v>
      </c>
      <c r="D303" s="34">
        <v>1.52</v>
      </c>
      <c r="E303" s="34">
        <v>0.16</v>
      </c>
      <c r="F303" s="34">
        <v>9.7200000000000006</v>
      </c>
      <c r="G303" s="2">
        <v>47.3</v>
      </c>
      <c r="H303" s="35">
        <v>0.03</v>
      </c>
      <c r="I303" s="35">
        <v>0.01</v>
      </c>
      <c r="J303" s="35">
        <v>0</v>
      </c>
      <c r="K303" s="35">
        <v>4.7</v>
      </c>
      <c r="L303" s="35">
        <v>0.6</v>
      </c>
    </row>
    <row r="304" spans="1:12" ht="13.8" x14ac:dyDescent="0.25">
      <c r="A304" s="32"/>
      <c r="B304" s="72"/>
      <c r="C304" s="34"/>
      <c r="D304" s="34">
        <f>SUM(D299:D301)</f>
        <v>8.9799999999999986</v>
      </c>
      <c r="E304" s="34">
        <f>SUM(E299:E301)</f>
        <v>9.7200000000000006</v>
      </c>
      <c r="F304" s="34">
        <f>SUM(F299:F301)</f>
        <v>29.1</v>
      </c>
      <c r="G304" s="41">
        <f>SUM(G299:G303)</f>
        <v>276.45</v>
      </c>
      <c r="H304" s="41">
        <f>SUM(H299:H301)</f>
        <v>6.9999999999999993E-2</v>
      </c>
      <c r="I304" s="41">
        <f>SUM(I299:I301)</f>
        <v>6.9999999999999993E-2</v>
      </c>
      <c r="J304" s="41">
        <f>SUM(J299:J301)</f>
        <v>0.1</v>
      </c>
      <c r="K304" s="41">
        <f>SUM(K299:K301)</f>
        <v>177</v>
      </c>
      <c r="L304" s="49">
        <f>SUM(L299:L301)</f>
        <v>1.88</v>
      </c>
    </row>
    <row r="305" spans="1:12" ht="13.8" x14ac:dyDescent="0.25">
      <c r="A305" s="32"/>
      <c r="B305" s="72"/>
      <c r="C305" s="34"/>
      <c r="D305" s="34"/>
      <c r="E305" s="34"/>
      <c r="F305" s="34"/>
      <c r="G305" s="59"/>
      <c r="H305" s="42"/>
      <c r="I305" s="42"/>
      <c r="J305" s="42"/>
      <c r="K305" s="42"/>
      <c r="L305" s="42"/>
    </row>
    <row r="306" spans="1:12" x14ac:dyDescent="0.25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</row>
    <row r="307" spans="1:12" ht="13.8" x14ac:dyDescent="0.25">
      <c r="A307" s="32">
        <v>3</v>
      </c>
      <c r="B307" s="33" t="s">
        <v>34</v>
      </c>
      <c r="C307" s="34">
        <v>200</v>
      </c>
      <c r="D307" s="34">
        <v>1</v>
      </c>
      <c r="E307" s="34">
        <v>0.2</v>
      </c>
      <c r="F307" s="34">
        <v>19.8</v>
      </c>
      <c r="G307" s="2">
        <v>86</v>
      </c>
      <c r="H307" s="57">
        <v>0.03</v>
      </c>
      <c r="I307" s="57">
        <v>0.01</v>
      </c>
      <c r="J307" s="57">
        <v>4</v>
      </c>
      <c r="K307" s="57">
        <v>14</v>
      </c>
      <c r="L307" s="57">
        <v>2.8</v>
      </c>
    </row>
    <row r="308" spans="1:12" ht="13.8" x14ac:dyDescent="0.25">
      <c r="A308" s="32"/>
      <c r="B308" s="63"/>
      <c r="C308" s="56"/>
      <c r="D308" s="56"/>
      <c r="E308" s="56"/>
      <c r="F308" s="56"/>
      <c r="G308" s="64"/>
      <c r="H308" s="42"/>
      <c r="I308" s="42"/>
      <c r="J308" s="42"/>
      <c r="K308" s="42"/>
      <c r="L308" s="42"/>
    </row>
    <row r="309" spans="1:12" ht="13.8" x14ac:dyDescent="0.25">
      <c r="A309" s="32"/>
      <c r="B309" s="63"/>
      <c r="C309" s="56"/>
      <c r="D309" s="56"/>
      <c r="E309" s="56"/>
      <c r="F309" s="56"/>
      <c r="G309" s="64"/>
      <c r="H309" s="42"/>
      <c r="I309" s="42"/>
      <c r="J309" s="42"/>
      <c r="K309" s="42"/>
      <c r="L309" s="42"/>
    </row>
    <row r="310" spans="1:12" ht="13.8" x14ac:dyDescent="0.25">
      <c r="A310" s="32"/>
      <c r="B310" s="63"/>
      <c r="C310" s="56"/>
      <c r="D310" s="39">
        <f t="shared" ref="D310:L310" si="37">SUM(D307:D309)</f>
        <v>1</v>
      </c>
      <c r="E310" s="39">
        <f t="shared" si="37"/>
        <v>0.2</v>
      </c>
      <c r="F310" s="39">
        <f t="shared" si="37"/>
        <v>19.8</v>
      </c>
      <c r="G310" s="39">
        <f t="shared" si="37"/>
        <v>86</v>
      </c>
      <c r="H310" s="39">
        <f t="shared" si="37"/>
        <v>0.03</v>
      </c>
      <c r="I310" s="39">
        <f t="shared" si="37"/>
        <v>0.01</v>
      </c>
      <c r="J310" s="39">
        <f t="shared" si="37"/>
        <v>4</v>
      </c>
      <c r="K310" s="39">
        <f t="shared" si="37"/>
        <v>14</v>
      </c>
      <c r="L310" s="39">
        <f t="shared" si="37"/>
        <v>2.8</v>
      </c>
    </row>
    <row r="311" spans="1:12" x14ac:dyDescent="0.25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</row>
    <row r="312" spans="1:12" ht="13.8" x14ac:dyDescent="0.25">
      <c r="A312" s="32">
        <v>28</v>
      </c>
      <c r="B312" s="33" t="s">
        <v>36</v>
      </c>
      <c r="C312" s="34">
        <v>200</v>
      </c>
      <c r="D312" s="34">
        <v>1.84</v>
      </c>
      <c r="E312" s="34">
        <v>6.16</v>
      </c>
      <c r="F312" s="34">
        <v>12.32</v>
      </c>
      <c r="G312" s="2">
        <v>94</v>
      </c>
      <c r="H312" s="35">
        <v>7.0000000000000007E-2</v>
      </c>
      <c r="I312" s="35">
        <v>0.04</v>
      </c>
      <c r="J312" s="35">
        <v>6</v>
      </c>
      <c r="K312" s="35">
        <v>11.2</v>
      </c>
      <c r="L312" s="35">
        <v>0.8</v>
      </c>
    </row>
    <row r="313" spans="1:12" ht="24" x14ac:dyDescent="0.25">
      <c r="A313" s="32">
        <v>118</v>
      </c>
      <c r="B313" s="33" t="s">
        <v>215</v>
      </c>
      <c r="C313" s="34">
        <v>70</v>
      </c>
      <c r="D313" s="34">
        <v>10.56</v>
      </c>
      <c r="E313" s="34">
        <v>11.03</v>
      </c>
      <c r="F313" s="34">
        <v>13.3</v>
      </c>
      <c r="G313" s="2">
        <v>130</v>
      </c>
      <c r="H313" s="35">
        <v>0.06</v>
      </c>
      <c r="I313" s="35">
        <v>0.1</v>
      </c>
      <c r="J313" s="35">
        <v>2.5</v>
      </c>
      <c r="K313" s="35">
        <v>31</v>
      </c>
      <c r="L313" s="35">
        <v>1.7</v>
      </c>
    </row>
    <row r="314" spans="1:12" ht="24" x14ac:dyDescent="0.25">
      <c r="A314" s="32">
        <v>140</v>
      </c>
      <c r="B314" s="33" t="s">
        <v>216</v>
      </c>
      <c r="C314" s="34">
        <v>200</v>
      </c>
      <c r="D314" s="34">
        <v>4.5</v>
      </c>
      <c r="E314" s="34">
        <v>7.6</v>
      </c>
      <c r="F314" s="34">
        <v>18.3</v>
      </c>
      <c r="G314" s="2">
        <v>148.30000000000001</v>
      </c>
      <c r="H314" s="35">
        <v>0.25</v>
      </c>
      <c r="I314" s="35">
        <v>0.01</v>
      </c>
      <c r="J314" s="35">
        <v>25</v>
      </c>
      <c r="K314" s="35">
        <v>85</v>
      </c>
      <c r="L314" s="35">
        <v>1.5</v>
      </c>
    </row>
    <row r="315" spans="1:12" ht="13.8" x14ac:dyDescent="0.25">
      <c r="A315" s="32">
        <v>2</v>
      </c>
      <c r="B315" s="33" t="s">
        <v>39</v>
      </c>
      <c r="C315" s="34">
        <v>30</v>
      </c>
      <c r="D315" s="34">
        <v>2.2799999999999998</v>
      </c>
      <c r="E315" s="34">
        <v>0.24</v>
      </c>
      <c r="F315" s="34">
        <v>14.58</v>
      </c>
      <c r="G315" s="2" t="s">
        <v>148</v>
      </c>
      <c r="H315" s="35">
        <v>0.04</v>
      </c>
      <c r="I315" s="35">
        <v>0.02</v>
      </c>
      <c r="J315" s="35">
        <v>0</v>
      </c>
      <c r="K315" s="35">
        <v>7.1</v>
      </c>
      <c r="L315" s="35">
        <v>0.88</v>
      </c>
    </row>
    <row r="316" spans="1:12" x14ac:dyDescent="0.25">
      <c r="A316" s="43">
        <v>6</v>
      </c>
      <c r="B316" s="33" t="s">
        <v>161</v>
      </c>
      <c r="C316" s="34">
        <v>40</v>
      </c>
      <c r="D316" s="34">
        <v>2.2000000000000002</v>
      </c>
      <c r="E316" s="34">
        <v>0.2</v>
      </c>
      <c r="F316" s="34">
        <v>11.1</v>
      </c>
      <c r="G316" s="2">
        <v>58</v>
      </c>
      <c r="H316" s="57">
        <v>7.0000000000000007E-2</v>
      </c>
      <c r="I316" s="57">
        <v>0.03</v>
      </c>
      <c r="J316" s="57">
        <v>0</v>
      </c>
      <c r="K316" s="57">
        <v>11.6</v>
      </c>
      <c r="L316" s="57">
        <v>1.44</v>
      </c>
    </row>
    <row r="317" spans="1:12" ht="24" x14ac:dyDescent="0.25">
      <c r="A317" s="32">
        <v>168</v>
      </c>
      <c r="B317" s="33" t="s">
        <v>147</v>
      </c>
      <c r="C317" s="34">
        <v>150</v>
      </c>
      <c r="D317" s="34">
        <v>0.78</v>
      </c>
      <c r="E317" s="34">
        <v>0</v>
      </c>
      <c r="F317" s="34">
        <v>20.2</v>
      </c>
      <c r="G317" s="2">
        <v>80.599999999999994</v>
      </c>
      <c r="H317" s="35">
        <v>0.02</v>
      </c>
      <c r="I317" s="35">
        <v>0.01</v>
      </c>
      <c r="J317" s="35">
        <v>0</v>
      </c>
      <c r="K317" s="35">
        <v>15.8</v>
      </c>
      <c r="L317" s="35">
        <v>0.5</v>
      </c>
    </row>
    <row r="318" spans="1:12" ht="13.8" x14ac:dyDescent="0.25">
      <c r="A318" s="32"/>
      <c r="B318" s="72"/>
      <c r="C318" s="34"/>
      <c r="D318" s="34">
        <f t="shared" ref="D318:L318" si="38">SUM(D312:D316)</f>
        <v>21.38</v>
      </c>
      <c r="E318" s="34">
        <f t="shared" si="38"/>
        <v>25.229999999999997</v>
      </c>
      <c r="F318" s="34">
        <f t="shared" si="38"/>
        <v>69.599999999999994</v>
      </c>
      <c r="G318" s="41">
        <f>SUM(G312:G317)</f>
        <v>510.9</v>
      </c>
      <c r="H318" s="41">
        <f t="shared" si="38"/>
        <v>0.49</v>
      </c>
      <c r="I318" s="41">
        <f t="shared" si="38"/>
        <v>0.2</v>
      </c>
      <c r="J318" s="41">
        <f t="shared" si="38"/>
        <v>33.5</v>
      </c>
      <c r="K318" s="41">
        <f t="shared" si="38"/>
        <v>145.9</v>
      </c>
      <c r="L318" s="49">
        <f t="shared" si="38"/>
        <v>6.32</v>
      </c>
    </row>
    <row r="319" spans="1:12" ht="13.8" x14ac:dyDescent="0.25">
      <c r="A319" s="32"/>
      <c r="B319" s="36"/>
      <c r="C319" s="34"/>
      <c r="D319" s="37"/>
      <c r="E319" s="37"/>
      <c r="F319" s="37"/>
      <c r="G319" s="59"/>
      <c r="H319" s="42"/>
      <c r="I319" s="42"/>
      <c r="J319" s="42"/>
      <c r="K319" s="42"/>
      <c r="L319" s="42"/>
    </row>
    <row r="320" spans="1:12" x14ac:dyDescent="0.25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</row>
    <row r="321" spans="1:12" ht="13.8" x14ac:dyDescent="0.25">
      <c r="A321" s="66">
        <v>95</v>
      </c>
      <c r="B321" s="33" t="s">
        <v>217</v>
      </c>
      <c r="C321" s="34">
        <v>70</v>
      </c>
      <c r="D321" s="34">
        <v>14</v>
      </c>
      <c r="E321" s="34">
        <v>6.6</v>
      </c>
      <c r="F321" s="34">
        <v>8.75</v>
      </c>
      <c r="G321" s="73">
        <v>152</v>
      </c>
      <c r="H321" s="35">
        <v>0.08</v>
      </c>
      <c r="I321" s="35">
        <v>0.17</v>
      </c>
      <c r="J321" s="35">
        <v>0.04</v>
      </c>
      <c r="K321" s="35">
        <v>50.8</v>
      </c>
      <c r="L321" s="35">
        <v>1.4</v>
      </c>
    </row>
    <row r="322" spans="1:12" ht="24" x14ac:dyDescent="0.25">
      <c r="A322" s="32">
        <v>147</v>
      </c>
      <c r="B322" s="33" t="s">
        <v>218</v>
      </c>
      <c r="C322" s="34">
        <v>150</v>
      </c>
      <c r="D322" s="34">
        <v>2.4</v>
      </c>
      <c r="E322" s="34">
        <v>7.8</v>
      </c>
      <c r="F322" s="34">
        <v>12.6</v>
      </c>
      <c r="G322" s="2">
        <v>137.30000000000001</v>
      </c>
      <c r="H322" s="35" t="s">
        <v>151</v>
      </c>
      <c r="I322" s="35">
        <v>0.08</v>
      </c>
      <c r="J322" s="35">
        <v>16.5</v>
      </c>
      <c r="K322" s="35">
        <v>40</v>
      </c>
      <c r="L322" s="35">
        <v>1.35</v>
      </c>
    </row>
    <row r="323" spans="1:12" ht="13.8" x14ac:dyDescent="0.25">
      <c r="A323" s="32">
        <v>2</v>
      </c>
      <c r="B323" s="33" t="s">
        <v>39</v>
      </c>
      <c r="C323" s="34">
        <v>20</v>
      </c>
      <c r="D323" s="34">
        <v>1.52</v>
      </c>
      <c r="E323" s="34">
        <v>0.16</v>
      </c>
      <c r="F323" s="34">
        <v>9.7200000000000006</v>
      </c>
      <c r="G323" s="2">
        <v>47.3</v>
      </c>
      <c r="H323" s="35">
        <v>0.03</v>
      </c>
      <c r="I323" s="35">
        <v>0.01</v>
      </c>
      <c r="J323" s="35">
        <v>0</v>
      </c>
      <c r="K323" s="35">
        <v>4.7</v>
      </c>
      <c r="L323" s="35">
        <v>0.6</v>
      </c>
    </row>
    <row r="324" spans="1:12" ht="13.8" x14ac:dyDescent="0.25">
      <c r="A324" s="32">
        <v>184</v>
      </c>
      <c r="B324" s="33" t="s">
        <v>211</v>
      </c>
      <c r="C324" s="34">
        <v>150</v>
      </c>
      <c r="D324" s="34">
        <v>0.1</v>
      </c>
      <c r="E324" s="34">
        <v>0</v>
      </c>
      <c r="F324" s="34">
        <v>9.6999999999999993</v>
      </c>
      <c r="G324" s="2">
        <v>37</v>
      </c>
      <c r="H324" s="35">
        <v>0</v>
      </c>
      <c r="I324" s="35">
        <v>0</v>
      </c>
      <c r="J324" s="35">
        <v>0</v>
      </c>
      <c r="K324" s="35">
        <v>5</v>
      </c>
      <c r="L324" s="35">
        <v>1</v>
      </c>
    </row>
    <row r="325" spans="1:12" ht="13.8" x14ac:dyDescent="0.25">
      <c r="A325" s="32"/>
      <c r="B325" s="33"/>
      <c r="C325" s="34"/>
      <c r="D325" s="34"/>
      <c r="E325" s="34"/>
      <c r="F325" s="34"/>
      <c r="G325" s="2"/>
      <c r="H325" s="35"/>
      <c r="I325" s="35"/>
      <c r="J325" s="35"/>
      <c r="K325" s="35"/>
      <c r="L325" s="35"/>
    </row>
    <row r="326" spans="1:12" ht="13.8" x14ac:dyDescent="0.25">
      <c r="A326" s="32"/>
      <c r="B326" s="33"/>
      <c r="C326" s="34"/>
      <c r="D326" s="34">
        <f t="shared" ref="D326:L326" si="39">SUM(D321:D323)</f>
        <v>17.919999999999998</v>
      </c>
      <c r="E326" s="34">
        <f t="shared" si="39"/>
        <v>14.559999999999999</v>
      </c>
      <c r="F326" s="34">
        <f t="shared" si="39"/>
        <v>31.07</v>
      </c>
      <c r="G326" s="41">
        <f>SUM(G321:G325)</f>
        <v>373.6</v>
      </c>
      <c r="H326" s="41">
        <f t="shared" si="39"/>
        <v>0.11</v>
      </c>
      <c r="I326" s="41">
        <f t="shared" si="39"/>
        <v>0.26</v>
      </c>
      <c r="J326" s="41">
        <f t="shared" si="39"/>
        <v>16.54</v>
      </c>
      <c r="K326" s="41">
        <f t="shared" si="39"/>
        <v>95.5</v>
      </c>
      <c r="L326" s="49">
        <f t="shared" si="39"/>
        <v>3.35</v>
      </c>
    </row>
    <row r="327" spans="1:12" ht="13.8" x14ac:dyDescent="0.25">
      <c r="A327" s="32"/>
      <c r="B327" s="33"/>
      <c r="C327" s="34"/>
      <c r="D327" s="34"/>
      <c r="E327" s="34"/>
      <c r="F327" s="34"/>
      <c r="G327" s="59"/>
      <c r="H327" s="42"/>
      <c r="I327" s="42"/>
      <c r="J327" s="42"/>
      <c r="K327" s="42"/>
      <c r="L327" s="42"/>
    </row>
    <row r="328" spans="1:12" ht="13.8" x14ac:dyDescent="0.25">
      <c r="A328" s="32"/>
      <c r="B328" s="33" t="s">
        <v>45</v>
      </c>
      <c r="C328" s="34"/>
      <c r="D328" s="34">
        <f t="shared" ref="D328:L328" si="40">D326+D318+D304</f>
        <v>48.279999999999994</v>
      </c>
      <c r="E328" s="34">
        <f t="shared" si="40"/>
        <v>49.509999999999991</v>
      </c>
      <c r="F328" s="34">
        <f t="shared" si="40"/>
        <v>129.76999999999998</v>
      </c>
      <c r="G328" s="86">
        <f>G326+G318+G310+G304</f>
        <v>1246.95</v>
      </c>
      <c r="H328" s="41">
        <f t="shared" si="40"/>
        <v>0.66999999999999993</v>
      </c>
      <c r="I328" s="41">
        <f t="shared" si="40"/>
        <v>0.53</v>
      </c>
      <c r="J328" s="41">
        <f t="shared" si="40"/>
        <v>50.14</v>
      </c>
      <c r="K328" s="41">
        <f t="shared" si="40"/>
        <v>418.4</v>
      </c>
      <c r="L328" s="49">
        <f t="shared" si="40"/>
        <v>11.55</v>
      </c>
    </row>
    <row r="329" spans="1:12" ht="24" x14ac:dyDescent="0.25">
      <c r="A329" s="32"/>
      <c r="B329" s="33" t="s">
        <v>67</v>
      </c>
      <c r="C329" s="34"/>
      <c r="D329" s="40">
        <f>D328*4/F328</f>
        <v>1.4881713801340835</v>
      </c>
      <c r="E329" s="40">
        <f>E328*4/F328</f>
        <v>1.5260846112352624</v>
      </c>
      <c r="F329" s="40">
        <v>4</v>
      </c>
      <c r="G329" s="2"/>
      <c r="H329" s="42"/>
      <c r="I329" s="42"/>
      <c r="J329" s="42"/>
      <c r="K329" s="42"/>
      <c r="L329" s="42"/>
    </row>
    <row r="330" spans="1:12" ht="15" customHeight="1" x14ac:dyDescent="0.25">
      <c r="A330" s="114" t="s">
        <v>190</v>
      </c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1:12" ht="15" customHeight="1" x14ac:dyDescent="0.25">
      <c r="A331" s="114" t="s">
        <v>77</v>
      </c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1:12" ht="15.75" customHeight="1" x14ac:dyDescent="0.25">
      <c r="A332" s="115" t="s">
        <v>128</v>
      </c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1:12" x14ac:dyDescent="0.25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</row>
    <row r="334" spans="1:12" x14ac:dyDescent="0.25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</row>
    <row r="335" spans="1:12" ht="24" x14ac:dyDescent="0.25">
      <c r="A335" s="32">
        <v>66</v>
      </c>
      <c r="B335" s="33" t="s">
        <v>180</v>
      </c>
      <c r="C335" s="34" t="s">
        <v>139</v>
      </c>
      <c r="D335" s="50">
        <v>5.6</v>
      </c>
      <c r="E335" s="34">
        <v>6.9</v>
      </c>
      <c r="F335" s="34">
        <v>24.4</v>
      </c>
      <c r="G335" s="2">
        <v>111.4</v>
      </c>
      <c r="H335" s="35">
        <v>0.12</v>
      </c>
      <c r="I335" s="35">
        <v>0.1</v>
      </c>
      <c r="J335" s="35">
        <v>1</v>
      </c>
      <c r="K335" s="35">
        <v>110</v>
      </c>
      <c r="L335" s="35">
        <v>2</v>
      </c>
    </row>
    <row r="336" spans="1:12" x14ac:dyDescent="0.25">
      <c r="A336" s="43">
        <v>1</v>
      </c>
      <c r="B336" s="33" t="s">
        <v>140</v>
      </c>
      <c r="C336" s="34">
        <v>10</v>
      </c>
      <c r="D336" s="34">
        <v>2.2799999999999998</v>
      </c>
      <c r="E336" s="34">
        <v>1.2</v>
      </c>
      <c r="F336" s="34">
        <v>8.4</v>
      </c>
      <c r="G336" s="45">
        <v>7.5</v>
      </c>
      <c r="H336" s="35">
        <v>0</v>
      </c>
      <c r="I336" s="35">
        <v>0</v>
      </c>
      <c r="J336" s="35">
        <v>0</v>
      </c>
      <c r="K336" s="35">
        <v>1</v>
      </c>
      <c r="L336" s="35">
        <v>0</v>
      </c>
    </row>
    <row r="337" spans="1:12" ht="13.8" x14ac:dyDescent="0.25">
      <c r="A337" s="32">
        <v>4</v>
      </c>
      <c r="B337" s="33" t="s">
        <v>156</v>
      </c>
      <c r="C337" s="34">
        <v>8</v>
      </c>
      <c r="D337" s="34">
        <v>2.1</v>
      </c>
      <c r="E337" s="34">
        <v>2.3199999999999998</v>
      </c>
      <c r="F337" s="34">
        <v>0</v>
      </c>
      <c r="G337" s="2">
        <v>30</v>
      </c>
      <c r="H337" s="35">
        <v>0.01</v>
      </c>
      <c r="I337" s="35">
        <v>0.01</v>
      </c>
      <c r="J337" s="35">
        <v>0</v>
      </c>
      <c r="K337" s="35">
        <v>70</v>
      </c>
      <c r="L337" s="35">
        <v>0.88</v>
      </c>
    </row>
    <row r="338" spans="1:12" ht="13.8" x14ac:dyDescent="0.25">
      <c r="A338" s="32">
        <v>2</v>
      </c>
      <c r="B338" s="33" t="s">
        <v>39</v>
      </c>
      <c r="C338" s="34">
        <v>20</v>
      </c>
      <c r="D338" s="34">
        <v>1.52</v>
      </c>
      <c r="E338" s="34">
        <v>0.16</v>
      </c>
      <c r="F338" s="34">
        <v>9.7200000000000006</v>
      </c>
      <c r="G338" s="2">
        <v>47.3</v>
      </c>
      <c r="H338" s="35">
        <v>0.03</v>
      </c>
      <c r="I338" s="35">
        <v>0.01</v>
      </c>
      <c r="J338" s="35">
        <v>0</v>
      </c>
      <c r="K338" s="35">
        <v>4.7</v>
      </c>
      <c r="L338" s="35">
        <v>0.6</v>
      </c>
    </row>
    <row r="339" spans="1:12" ht="13.8" x14ac:dyDescent="0.25">
      <c r="A339" s="32">
        <v>171</v>
      </c>
      <c r="B339" s="33" t="s">
        <v>155</v>
      </c>
      <c r="C339" s="34">
        <v>150</v>
      </c>
      <c r="D339" s="34">
        <v>2.2000000000000002</v>
      </c>
      <c r="E339" s="34">
        <v>1.9</v>
      </c>
      <c r="F339" s="34">
        <v>18.600000000000001</v>
      </c>
      <c r="G339" s="2">
        <v>100</v>
      </c>
      <c r="H339" s="35">
        <v>0.03</v>
      </c>
      <c r="I339" s="35">
        <v>0.02</v>
      </c>
      <c r="J339" s="35">
        <v>0.75</v>
      </c>
      <c r="K339" s="35">
        <v>90.75</v>
      </c>
      <c r="L339" s="35">
        <v>0.75</v>
      </c>
    </row>
    <row r="340" spans="1:12" ht="13.8" x14ac:dyDescent="0.25">
      <c r="A340" s="32"/>
      <c r="B340" s="33"/>
      <c r="C340" s="34"/>
      <c r="D340" s="34">
        <v>16.37</v>
      </c>
      <c r="E340" s="34">
        <f t="shared" ref="E340:L340" si="41">SUM(E335:E339)</f>
        <v>12.48</v>
      </c>
      <c r="F340" s="34">
        <f t="shared" si="41"/>
        <v>61.12</v>
      </c>
      <c r="G340" s="41">
        <f>SUM(G335:G339)</f>
        <v>296.2</v>
      </c>
      <c r="H340" s="41">
        <f t="shared" si="41"/>
        <v>0.19</v>
      </c>
      <c r="I340" s="41">
        <f t="shared" si="41"/>
        <v>0.13999999999999999</v>
      </c>
      <c r="J340" s="41">
        <f t="shared" si="41"/>
        <v>1.75</v>
      </c>
      <c r="K340" s="41">
        <f t="shared" si="41"/>
        <v>276.45</v>
      </c>
      <c r="L340" s="49">
        <f t="shared" si="41"/>
        <v>4.2300000000000004</v>
      </c>
    </row>
    <row r="341" spans="1:12" ht="13.8" x14ac:dyDescent="0.25">
      <c r="A341" s="32"/>
      <c r="B341" s="33"/>
      <c r="C341" s="34"/>
      <c r="D341" s="34"/>
      <c r="E341" s="34"/>
      <c r="F341" s="34"/>
      <c r="G341" s="59"/>
      <c r="H341" s="42"/>
      <c r="I341" s="42"/>
      <c r="J341" s="42"/>
      <c r="K341" s="42"/>
      <c r="L341" s="42"/>
    </row>
    <row r="342" spans="1:12" x14ac:dyDescent="0.25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1:12" ht="13.8" x14ac:dyDescent="0.25">
      <c r="A343" s="75">
        <v>10</v>
      </c>
      <c r="B343" s="33" t="s">
        <v>181</v>
      </c>
      <c r="C343" s="34">
        <v>100</v>
      </c>
      <c r="D343" s="34">
        <v>0.4</v>
      </c>
      <c r="E343" s="34">
        <v>0.4</v>
      </c>
      <c r="F343" s="34">
        <v>9.8000000000000007</v>
      </c>
      <c r="G343" s="56">
        <v>45</v>
      </c>
      <c r="H343" s="35">
        <v>0.03</v>
      </c>
      <c r="I343" s="35">
        <v>0.02</v>
      </c>
      <c r="J343" s="35">
        <v>13</v>
      </c>
      <c r="K343" s="35">
        <v>16</v>
      </c>
      <c r="L343" s="35">
        <v>2.2000000000000002</v>
      </c>
    </row>
    <row r="344" spans="1:12" ht="13.8" x14ac:dyDescent="0.25">
      <c r="A344" s="32"/>
      <c r="B344" s="63"/>
      <c r="C344" s="56"/>
      <c r="D344" s="56"/>
      <c r="E344" s="56"/>
      <c r="F344" s="56"/>
      <c r="G344" s="64"/>
      <c r="H344" s="42"/>
      <c r="I344" s="42"/>
      <c r="J344" s="42"/>
      <c r="K344" s="42"/>
      <c r="L344" s="42"/>
    </row>
    <row r="345" spans="1:12" ht="13.8" x14ac:dyDescent="0.25">
      <c r="A345" s="32"/>
      <c r="B345" s="63"/>
      <c r="C345" s="56"/>
      <c r="D345" s="56"/>
      <c r="E345" s="56"/>
      <c r="F345" s="56"/>
      <c r="G345" s="64"/>
      <c r="H345" s="42"/>
      <c r="I345" s="42"/>
      <c r="J345" s="42"/>
      <c r="K345" s="42"/>
      <c r="L345" s="42"/>
    </row>
    <row r="346" spans="1:12" ht="13.8" x14ac:dyDescent="0.25">
      <c r="A346" s="32"/>
      <c r="B346" s="63"/>
      <c r="C346" s="56"/>
      <c r="D346" s="39">
        <f t="shared" ref="D346:L346" si="42">SUM(D343:D345)</f>
        <v>0.4</v>
      </c>
      <c r="E346" s="39">
        <f t="shared" si="42"/>
        <v>0.4</v>
      </c>
      <c r="F346" s="39">
        <f t="shared" si="42"/>
        <v>9.8000000000000007</v>
      </c>
      <c r="G346" s="39">
        <f t="shared" si="42"/>
        <v>45</v>
      </c>
      <c r="H346" s="39">
        <f t="shared" si="42"/>
        <v>0.03</v>
      </c>
      <c r="I346" s="39">
        <f t="shared" si="42"/>
        <v>0.02</v>
      </c>
      <c r="J346" s="39">
        <f t="shared" si="42"/>
        <v>13</v>
      </c>
      <c r="K346" s="39">
        <f t="shared" si="42"/>
        <v>16</v>
      </c>
      <c r="L346" s="39">
        <f t="shared" si="42"/>
        <v>2.2000000000000002</v>
      </c>
    </row>
    <row r="347" spans="1:12" x14ac:dyDescent="0.25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</row>
    <row r="348" spans="1:12" ht="24" x14ac:dyDescent="0.25">
      <c r="A348" s="32">
        <v>17</v>
      </c>
      <c r="B348" s="33" t="s">
        <v>219</v>
      </c>
      <c r="C348" s="34">
        <v>200</v>
      </c>
      <c r="D348" s="34">
        <v>1.5</v>
      </c>
      <c r="E348" s="34">
        <v>3.03</v>
      </c>
      <c r="F348" s="34">
        <v>15.6</v>
      </c>
      <c r="G348" s="2">
        <v>74</v>
      </c>
      <c r="H348" s="35">
        <v>0.04</v>
      </c>
      <c r="I348" s="35">
        <v>0.04</v>
      </c>
      <c r="J348" s="56">
        <v>19.36</v>
      </c>
      <c r="K348" s="56">
        <v>35.200000000000003</v>
      </c>
      <c r="L348" s="56">
        <v>0.96</v>
      </c>
    </row>
    <row r="349" spans="1:12" ht="13.8" x14ac:dyDescent="0.25">
      <c r="A349" s="16">
        <v>105</v>
      </c>
      <c r="B349" s="33" t="s">
        <v>85</v>
      </c>
      <c r="C349" s="34">
        <v>80</v>
      </c>
      <c r="D349" s="34">
        <v>15.5</v>
      </c>
      <c r="E349" s="34">
        <v>23.1</v>
      </c>
      <c r="F349" s="34">
        <v>171</v>
      </c>
      <c r="G349" s="2">
        <v>136</v>
      </c>
      <c r="H349" s="35">
        <v>0.06</v>
      </c>
      <c r="I349" s="35">
        <v>0.05</v>
      </c>
      <c r="J349" s="35">
        <v>1.5</v>
      </c>
      <c r="K349" s="35">
        <v>224</v>
      </c>
      <c r="L349" s="35">
        <v>2.9</v>
      </c>
    </row>
    <row r="350" spans="1:12" ht="13.8" x14ac:dyDescent="0.25">
      <c r="A350" s="75">
        <v>133</v>
      </c>
      <c r="B350" s="33" t="s">
        <v>220</v>
      </c>
      <c r="C350" s="34">
        <v>80</v>
      </c>
      <c r="D350" s="34">
        <v>2</v>
      </c>
      <c r="E350" s="34">
        <v>2.6</v>
      </c>
      <c r="F350" s="34">
        <v>21.4</v>
      </c>
      <c r="G350" s="56">
        <v>120</v>
      </c>
      <c r="H350" s="35">
        <v>0.02</v>
      </c>
      <c r="I350" s="35">
        <v>0.02</v>
      </c>
      <c r="J350" s="35">
        <v>0</v>
      </c>
      <c r="K350" s="35">
        <v>11.8</v>
      </c>
      <c r="L350" s="35">
        <v>0.9</v>
      </c>
    </row>
    <row r="351" spans="1:12" ht="13.8" x14ac:dyDescent="0.25">
      <c r="A351" s="32">
        <v>2</v>
      </c>
      <c r="B351" s="33" t="s">
        <v>39</v>
      </c>
      <c r="C351" s="34">
        <v>40</v>
      </c>
      <c r="D351" s="34">
        <v>3.04</v>
      </c>
      <c r="E351" s="34">
        <v>0.32</v>
      </c>
      <c r="F351" s="34">
        <v>19.440000000000001</v>
      </c>
      <c r="G351" s="2">
        <v>94.5</v>
      </c>
      <c r="H351" s="35">
        <v>0.05</v>
      </c>
      <c r="I351" s="35">
        <v>0.03</v>
      </c>
      <c r="J351" s="35">
        <v>0</v>
      </c>
      <c r="K351" s="35">
        <v>9.4</v>
      </c>
      <c r="L351" s="35">
        <v>1.17</v>
      </c>
    </row>
    <row r="352" spans="1:12" ht="36" x14ac:dyDescent="0.25">
      <c r="A352" s="32">
        <v>7</v>
      </c>
      <c r="B352" s="33" t="s">
        <v>162</v>
      </c>
      <c r="C352" s="34">
        <v>30</v>
      </c>
      <c r="D352" s="34" t="s">
        <v>163</v>
      </c>
      <c r="E352" s="34">
        <v>2.7</v>
      </c>
      <c r="F352" s="34">
        <v>4.25</v>
      </c>
      <c r="G352" s="2">
        <v>33.5</v>
      </c>
      <c r="H352" s="57">
        <v>0.01</v>
      </c>
      <c r="I352" s="57">
        <v>0.02</v>
      </c>
      <c r="J352" s="57">
        <v>3.5</v>
      </c>
      <c r="K352" s="57">
        <v>20</v>
      </c>
      <c r="L352" s="57">
        <v>0.4</v>
      </c>
    </row>
    <row r="353" spans="1:12" ht="13.8" x14ac:dyDescent="0.25">
      <c r="A353" s="32">
        <v>178</v>
      </c>
      <c r="B353" s="33" t="s">
        <v>21</v>
      </c>
      <c r="C353" s="34">
        <v>150</v>
      </c>
      <c r="D353" s="34">
        <v>5.09</v>
      </c>
      <c r="E353" s="34">
        <v>4.42</v>
      </c>
      <c r="F353" s="34">
        <v>8.42</v>
      </c>
      <c r="G353" s="2">
        <v>94.17</v>
      </c>
      <c r="H353" s="35">
        <v>0.06</v>
      </c>
      <c r="I353" s="35">
        <v>0.04</v>
      </c>
      <c r="J353" s="35">
        <v>2</v>
      </c>
      <c r="K353" s="35">
        <v>189</v>
      </c>
      <c r="L353" s="35">
        <v>1.5</v>
      </c>
    </row>
    <row r="354" spans="1:12" x14ac:dyDescent="0.25">
      <c r="A354" s="43"/>
      <c r="B354" s="33"/>
      <c r="C354" s="34"/>
      <c r="D354" s="34"/>
      <c r="E354" s="34"/>
      <c r="F354" s="34"/>
      <c r="G354" s="2"/>
      <c r="H354" s="35"/>
      <c r="I354" s="35"/>
      <c r="J354" s="35"/>
      <c r="K354" s="35"/>
      <c r="L354" s="35"/>
    </row>
    <row r="355" spans="1:12" ht="13.8" x14ac:dyDescent="0.25">
      <c r="A355" s="32"/>
      <c r="B355" s="33"/>
      <c r="C355" s="34"/>
      <c r="D355" s="34"/>
      <c r="E355" s="34"/>
      <c r="F355" s="34"/>
      <c r="G355" s="2"/>
      <c r="H355" s="57"/>
      <c r="I355" s="57"/>
      <c r="J355" s="57"/>
      <c r="K355" s="57"/>
      <c r="L355" s="57"/>
    </row>
    <row r="356" spans="1:12" ht="13.8" x14ac:dyDescent="0.25">
      <c r="A356" s="32"/>
      <c r="B356" s="33"/>
      <c r="C356" s="34"/>
      <c r="D356" s="37">
        <f t="shared" ref="D356:L356" si="43">SUM(D348:D355)</f>
        <v>27.13</v>
      </c>
      <c r="E356" s="37">
        <f t="shared" si="43"/>
        <v>36.17</v>
      </c>
      <c r="F356" s="37">
        <f t="shared" si="43"/>
        <v>240.10999999999999</v>
      </c>
      <c r="G356" s="37">
        <f>SUM(G348:G355)</f>
        <v>552.16999999999996</v>
      </c>
      <c r="H356" s="37">
        <f t="shared" si="43"/>
        <v>0.24000000000000002</v>
      </c>
      <c r="I356" s="37">
        <f t="shared" si="43"/>
        <v>0.2</v>
      </c>
      <c r="J356" s="37">
        <f t="shared" si="43"/>
        <v>26.36</v>
      </c>
      <c r="K356" s="37">
        <f t="shared" si="43"/>
        <v>489.4</v>
      </c>
      <c r="L356" s="37">
        <f t="shared" si="43"/>
        <v>7.83</v>
      </c>
    </row>
    <row r="357" spans="1:12" ht="13.8" x14ac:dyDescent="0.25">
      <c r="A357" s="32"/>
      <c r="B357" s="33"/>
      <c r="C357" s="34"/>
      <c r="D357" s="34"/>
      <c r="E357" s="34"/>
      <c r="F357" s="34"/>
      <c r="G357" s="59"/>
      <c r="H357" s="42"/>
      <c r="I357" s="42"/>
      <c r="J357" s="42"/>
      <c r="K357" s="42"/>
      <c r="L357" s="42"/>
    </row>
    <row r="358" spans="1:12" x14ac:dyDescent="0.25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</row>
    <row r="359" spans="1:12" ht="13.8" x14ac:dyDescent="0.25">
      <c r="A359" s="32"/>
      <c r="B359" s="33"/>
      <c r="C359" s="44"/>
      <c r="D359" s="34"/>
      <c r="E359" s="34"/>
      <c r="F359" s="34"/>
      <c r="G359" s="2"/>
      <c r="H359" s="35"/>
      <c r="I359" s="35"/>
      <c r="J359" s="35"/>
      <c r="K359" s="35"/>
      <c r="L359" s="35"/>
    </row>
    <row r="360" spans="1:12" ht="24" x14ac:dyDescent="0.25">
      <c r="A360" s="32">
        <v>11</v>
      </c>
      <c r="B360" s="33" t="s">
        <v>186</v>
      </c>
      <c r="C360" s="34">
        <v>46</v>
      </c>
      <c r="D360" s="34">
        <v>5.8</v>
      </c>
      <c r="E360" s="34">
        <v>5.29</v>
      </c>
      <c r="F360" s="34">
        <v>0.32</v>
      </c>
      <c r="G360" s="2">
        <v>72</v>
      </c>
      <c r="H360" s="35">
        <v>0.03</v>
      </c>
      <c r="I360" s="35">
        <v>0.2</v>
      </c>
      <c r="J360" s="35">
        <v>0</v>
      </c>
      <c r="K360" s="35">
        <v>25.3</v>
      </c>
      <c r="L360" s="35">
        <v>1.1499999999999999</v>
      </c>
    </row>
    <row r="361" spans="1:12" ht="24" x14ac:dyDescent="0.25">
      <c r="A361" s="32">
        <v>134</v>
      </c>
      <c r="B361" s="33" t="s">
        <v>195</v>
      </c>
      <c r="C361" s="34">
        <v>80</v>
      </c>
      <c r="D361" s="34">
        <v>2.9</v>
      </c>
      <c r="E361" s="34">
        <v>2.8</v>
      </c>
      <c r="F361" s="34">
        <v>18.84</v>
      </c>
      <c r="G361" s="2">
        <v>96.6</v>
      </c>
      <c r="H361" s="35">
        <v>0.14000000000000001</v>
      </c>
      <c r="I361" s="35">
        <v>0.03</v>
      </c>
      <c r="J361" s="35">
        <v>0</v>
      </c>
      <c r="K361" s="35">
        <v>15.2</v>
      </c>
      <c r="L361" s="35">
        <v>1.28</v>
      </c>
    </row>
    <row r="362" spans="1:12" ht="13.8" x14ac:dyDescent="0.25">
      <c r="A362" s="32">
        <v>12</v>
      </c>
      <c r="B362" s="33" t="s">
        <v>184</v>
      </c>
      <c r="C362" s="34">
        <v>30</v>
      </c>
      <c r="D362" s="34">
        <v>0.33</v>
      </c>
      <c r="E362" s="34">
        <v>0.06</v>
      </c>
      <c r="F362" s="34">
        <v>1.1399999999999999</v>
      </c>
      <c r="G362" s="2">
        <v>7</v>
      </c>
      <c r="H362" s="35">
        <v>0.03</v>
      </c>
      <c r="I362" s="35">
        <v>0.02</v>
      </c>
      <c r="J362" s="88">
        <v>12.5</v>
      </c>
      <c r="K362" s="35">
        <v>7</v>
      </c>
      <c r="L362" s="35">
        <v>0.45</v>
      </c>
    </row>
    <row r="363" spans="1:12" ht="24" x14ac:dyDescent="0.25">
      <c r="A363" s="32">
        <v>169</v>
      </c>
      <c r="B363" s="33" t="s">
        <v>221</v>
      </c>
      <c r="C363" s="34">
        <v>150</v>
      </c>
      <c r="D363" s="34">
        <v>0.78</v>
      </c>
      <c r="E363" s="34">
        <v>0</v>
      </c>
      <c r="F363" s="34">
        <v>20.2</v>
      </c>
      <c r="G363" s="2">
        <v>80.599999999999994</v>
      </c>
      <c r="H363" s="35">
        <v>0.02</v>
      </c>
      <c r="I363" s="35">
        <v>0.01</v>
      </c>
      <c r="J363" s="35">
        <v>0</v>
      </c>
      <c r="K363" s="35">
        <v>15.8</v>
      </c>
      <c r="L363" s="35">
        <v>0.5</v>
      </c>
    </row>
    <row r="364" spans="1:12" ht="13.8" x14ac:dyDescent="0.25">
      <c r="A364" s="32">
        <v>14</v>
      </c>
      <c r="B364" s="33" t="s">
        <v>199</v>
      </c>
      <c r="C364" s="34">
        <v>20</v>
      </c>
      <c r="D364" s="34">
        <v>0.7</v>
      </c>
      <c r="E364" s="34">
        <v>0.8</v>
      </c>
      <c r="F364" s="34">
        <v>18.600000000000001</v>
      </c>
      <c r="G364" s="2">
        <v>85</v>
      </c>
      <c r="H364" s="35">
        <v>0.02</v>
      </c>
      <c r="I364" s="35">
        <v>0.01</v>
      </c>
      <c r="J364" s="35">
        <v>0</v>
      </c>
      <c r="K364" s="35">
        <v>5.8</v>
      </c>
      <c r="L364" s="35">
        <v>0.42</v>
      </c>
    </row>
    <row r="365" spans="1:12" ht="13.8" x14ac:dyDescent="0.25">
      <c r="A365" s="32">
        <v>2</v>
      </c>
      <c r="B365" s="33" t="s">
        <v>39</v>
      </c>
      <c r="C365" s="34">
        <v>20</v>
      </c>
      <c r="D365" s="34">
        <v>1.52</v>
      </c>
      <c r="E365" s="34">
        <v>0.16</v>
      </c>
      <c r="F365" s="34">
        <v>9.7200000000000006</v>
      </c>
      <c r="G365" s="2">
        <v>47.3</v>
      </c>
      <c r="H365" s="35">
        <v>0.03</v>
      </c>
      <c r="I365" s="35">
        <v>0.01</v>
      </c>
      <c r="J365" s="35">
        <v>0</v>
      </c>
      <c r="K365" s="35">
        <v>4.7</v>
      </c>
      <c r="L365" s="35">
        <v>0.6</v>
      </c>
    </row>
    <row r="366" spans="1:12" ht="13.8" x14ac:dyDescent="0.25">
      <c r="A366" s="32"/>
      <c r="B366" s="33"/>
      <c r="C366" s="34"/>
      <c r="D366" s="34">
        <f>SUM(D359:D361)</f>
        <v>8.6999999999999993</v>
      </c>
      <c r="E366" s="34">
        <f>SUM(E359:E361)</f>
        <v>8.09</v>
      </c>
      <c r="F366" s="34">
        <f>SUM(F359:F361)</f>
        <v>19.16</v>
      </c>
      <c r="G366" s="41">
        <f>SUM(G360:G365)</f>
        <v>388.5</v>
      </c>
      <c r="H366" s="35"/>
      <c r="I366" s="35"/>
      <c r="J366" s="35"/>
      <c r="K366" s="35"/>
      <c r="L366" s="35"/>
    </row>
    <row r="367" spans="1:12" ht="13.8" x14ac:dyDescent="0.25">
      <c r="A367" s="32"/>
      <c r="B367" s="33"/>
      <c r="C367" s="34"/>
      <c r="D367" s="34"/>
      <c r="E367" s="34"/>
      <c r="F367" s="34"/>
      <c r="G367" s="59"/>
      <c r="H367" s="42"/>
      <c r="I367" s="42"/>
      <c r="J367" s="42"/>
      <c r="K367" s="42"/>
      <c r="L367" s="42"/>
    </row>
    <row r="368" spans="1:12" ht="13.8" x14ac:dyDescent="0.25">
      <c r="A368" s="32"/>
      <c r="B368" s="33" t="s">
        <v>45</v>
      </c>
      <c r="C368" s="34"/>
      <c r="D368" s="34">
        <f t="shared" ref="D368:L368" si="44">D366+D356+D340</f>
        <v>52.2</v>
      </c>
      <c r="E368" s="34">
        <f t="shared" si="44"/>
        <v>56.740000000000009</v>
      </c>
      <c r="F368" s="34">
        <f t="shared" si="44"/>
        <v>320.39</v>
      </c>
      <c r="G368" s="86">
        <f>G366+G356+G346+G340</f>
        <v>1281.8699999999999</v>
      </c>
      <c r="H368" s="41">
        <f t="shared" si="44"/>
        <v>0.43000000000000005</v>
      </c>
      <c r="I368" s="41">
        <f t="shared" si="44"/>
        <v>0.33999999999999997</v>
      </c>
      <c r="J368" s="41">
        <f t="shared" si="44"/>
        <v>28.11</v>
      </c>
      <c r="K368" s="41">
        <f t="shared" si="44"/>
        <v>765.84999999999991</v>
      </c>
      <c r="L368" s="49">
        <f t="shared" si="44"/>
        <v>12.06</v>
      </c>
    </row>
    <row r="369" spans="1:12" ht="24" x14ac:dyDescent="0.25">
      <c r="A369" s="32"/>
      <c r="B369" s="33" t="s">
        <v>67</v>
      </c>
      <c r="C369" s="34"/>
      <c r="D369" s="40">
        <f>D368*4/F368</f>
        <v>0.6517057336371298</v>
      </c>
      <c r="E369" s="40">
        <f>E368*4/F368</f>
        <v>0.70838665376572318</v>
      </c>
      <c r="F369" s="40">
        <v>4</v>
      </c>
      <c r="G369" s="2"/>
      <c r="H369" s="42"/>
      <c r="I369" s="42"/>
      <c r="J369" s="42"/>
      <c r="K369" s="42"/>
      <c r="L369" s="42"/>
    </row>
    <row r="370" spans="1:12" ht="13.8" x14ac:dyDescent="0.25">
      <c r="A370" s="32"/>
      <c r="B370" s="33" t="s">
        <v>113</v>
      </c>
      <c r="C370" s="34"/>
      <c r="D370" s="40">
        <f>D43+D79+D115+D152+D188+D222+D256+D292+D328+D368</f>
        <v>471.47999999999996</v>
      </c>
      <c r="E370" s="40">
        <f>E43+E79+E115+E152+E188+E222+E256+E292+E328+E368</f>
        <v>16184.24</v>
      </c>
      <c r="F370" s="40">
        <f>F43+F79+F115+F152+F188+F222+F256+F292+F328+F368</f>
        <v>1873.2999999999997</v>
      </c>
      <c r="G370" s="40">
        <f>G43+G79+G115+G152+G188+G222+G256+G292+G328+G368</f>
        <v>11992.370000000003</v>
      </c>
      <c r="H370" s="42"/>
      <c r="I370" s="42"/>
      <c r="J370" s="42"/>
      <c r="K370" s="42"/>
      <c r="L370" s="42"/>
    </row>
    <row r="371" spans="1:12" ht="13.8" x14ac:dyDescent="0.25">
      <c r="A371" s="32"/>
      <c r="B371" s="33" t="s">
        <v>114</v>
      </c>
      <c r="C371" s="34"/>
      <c r="D371" s="40">
        <f>(D48+D84+D120+D157+D193+D227+D261+D297+D333+D370)/10</f>
        <v>47.147999999999996</v>
      </c>
      <c r="E371" s="40">
        <f>(E48+E84+E120+E157+E193+E227+E261+E297+E333+E370)/10</f>
        <v>1618.424</v>
      </c>
      <c r="F371" s="40">
        <f>(F48+F84+F120+F157+F193+F227+F261+F297+F333+F370)/10</f>
        <v>187.32999999999998</v>
      </c>
      <c r="G371" s="40">
        <f>(G48+G84+G120+G157+G193+G227+G261+G297+G333+G370)/10</f>
        <v>1199.2370000000003</v>
      </c>
      <c r="H371" s="42"/>
      <c r="I371" s="42"/>
      <c r="J371" s="42"/>
      <c r="K371" s="42"/>
      <c r="L371" s="42"/>
    </row>
    <row r="372" spans="1:12" ht="13.8" x14ac:dyDescent="0.25">
      <c r="A372" s="32"/>
      <c r="B372" s="33" t="s">
        <v>113</v>
      </c>
      <c r="C372" s="34"/>
      <c r="D372" s="40">
        <f>D44+D80+D116+D153+D189+D223+D261+D297+D333+D370</f>
        <v>477.76158062512911</v>
      </c>
      <c r="E372" s="40">
        <f>E44+E80+E116+E153+E189+E223+E261+E297+E333+E370</f>
        <v>16622.49447580141</v>
      </c>
      <c r="F372" s="40">
        <f>F44+F80+F116+F153+F189+F223+F261+F297+F333+F370</f>
        <v>1897.2999999999997</v>
      </c>
      <c r="G372" s="40">
        <f>G44+G80+G116+G153+G189+G223+G261+G297+G333+G370</f>
        <v>11992.370000000003</v>
      </c>
      <c r="H372" s="42"/>
      <c r="I372" s="42"/>
      <c r="J372" s="42"/>
      <c r="K372" s="42"/>
      <c r="L372" s="42"/>
    </row>
    <row r="373" spans="1:12" ht="13.8" x14ac:dyDescent="0.25">
      <c r="A373" s="32"/>
      <c r="B373" s="33" t="s">
        <v>114</v>
      </c>
      <c r="C373" s="34"/>
      <c r="D373" s="40">
        <f>(D49+D85+D121+D158+D194+D228+D263+D299+D335+D372)/10</f>
        <v>49.356158062512911</v>
      </c>
      <c r="E373" s="40">
        <f>(E49+E85+E121+E158+E194+E228+E263+E299+E335+E372)/10</f>
        <v>1664.1894475801412</v>
      </c>
      <c r="F373" s="40">
        <f>(F49+F85+F121+F158+F194+F228+F263+F299+F335+F372)/10</f>
        <v>196.73999999999995</v>
      </c>
      <c r="G373" s="40">
        <f>(G49+G85+G121+G158+G194+G228+G263+G299+G335+G372)/10</f>
        <v>1232.6170000000002</v>
      </c>
      <c r="H373" s="42"/>
      <c r="I373" s="42"/>
      <c r="J373" s="42"/>
      <c r="K373" s="42"/>
      <c r="L373" s="42"/>
    </row>
  </sheetData>
  <sheetProtection selectLockedCells="1" selectUnlockedCells="1"/>
  <mergeCells count="94">
    <mergeCell ref="E3:N3"/>
    <mergeCell ref="J5:K5"/>
    <mergeCell ref="H6:J6"/>
    <mergeCell ref="A8:L8"/>
    <mergeCell ref="A9:L9"/>
    <mergeCell ref="A10:L10"/>
    <mergeCell ref="A11:L11"/>
    <mergeCell ref="A12:A14"/>
    <mergeCell ref="B12:B14"/>
    <mergeCell ref="C12:C14"/>
    <mergeCell ref="D12:F12"/>
    <mergeCell ref="G12:G14"/>
    <mergeCell ref="H12:J13"/>
    <mergeCell ref="K12:L13"/>
    <mergeCell ref="D13:D14"/>
    <mergeCell ref="E13:E14"/>
    <mergeCell ref="F13:F14"/>
    <mergeCell ref="A15:L15"/>
    <mergeCell ref="A16:L16"/>
    <mergeCell ref="A23:L23"/>
    <mergeCell ref="A28:L28"/>
    <mergeCell ref="A36:L36"/>
    <mergeCell ref="A45:L45"/>
    <mergeCell ref="A46:L46"/>
    <mergeCell ref="A47:L47"/>
    <mergeCell ref="A48:L48"/>
    <mergeCell ref="A49:L49"/>
    <mergeCell ref="A57:L57"/>
    <mergeCell ref="A62:L62"/>
    <mergeCell ref="A72:K72"/>
    <mergeCell ref="A81:L81"/>
    <mergeCell ref="A82:L82"/>
    <mergeCell ref="A83:L83"/>
    <mergeCell ref="A84:L84"/>
    <mergeCell ref="A85:L85"/>
    <mergeCell ref="A92:L92"/>
    <mergeCell ref="A97:L97"/>
    <mergeCell ref="A107:L107"/>
    <mergeCell ref="A117:L117"/>
    <mergeCell ref="A118:L118"/>
    <mergeCell ref="A119:L119"/>
    <mergeCell ref="A120:L120"/>
    <mergeCell ref="A121:L121"/>
    <mergeCell ref="A129:L129"/>
    <mergeCell ref="A134:L134"/>
    <mergeCell ref="A144:L144"/>
    <mergeCell ref="A154:L154"/>
    <mergeCell ref="A155:L155"/>
    <mergeCell ref="A156:L156"/>
    <mergeCell ref="A157:L157"/>
    <mergeCell ref="A158:L158"/>
    <mergeCell ref="A166:L166"/>
    <mergeCell ref="A171:L171"/>
    <mergeCell ref="A180:L180"/>
    <mergeCell ref="A190:L190"/>
    <mergeCell ref="A191:L191"/>
    <mergeCell ref="A192:L192"/>
    <mergeCell ref="A193:L193"/>
    <mergeCell ref="A194:L194"/>
    <mergeCell ref="A200:L200"/>
    <mergeCell ref="A205:L205"/>
    <mergeCell ref="A214:L214"/>
    <mergeCell ref="A224:L224"/>
    <mergeCell ref="A225:L225"/>
    <mergeCell ref="A226:L226"/>
    <mergeCell ref="A227:L227"/>
    <mergeCell ref="A228:L228"/>
    <mergeCell ref="A236:L236"/>
    <mergeCell ref="A241:L241"/>
    <mergeCell ref="A250:L250"/>
    <mergeCell ref="A258:L258"/>
    <mergeCell ref="A259:L259"/>
    <mergeCell ref="A260:L260"/>
    <mergeCell ref="A261:L261"/>
    <mergeCell ref="A262:L262"/>
    <mergeCell ref="A269:L269"/>
    <mergeCell ref="A274:L274"/>
    <mergeCell ref="A284:L284"/>
    <mergeCell ref="A294:L294"/>
    <mergeCell ref="A295:L295"/>
    <mergeCell ref="A296:L296"/>
    <mergeCell ref="A297:L297"/>
    <mergeCell ref="A298:L298"/>
    <mergeCell ref="A306:L306"/>
    <mergeCell ref="A311:L311"/>
    <mergeCell ref="A320:L320"/>
    <mergeCell ref="A330:L330"/>
    <mergeCell ref="A331:L331"/>
    <mergeCell ref="A332:L332"/>
    <mergeCell ref="A333:L333"/>
    <mergeCell ref="A334:L334"/>
    <mergeCell ref="A342:L342"/>
    <mergeCell ref="A347:L347"/>
    <mergeCell ref="A358:L35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1,5-3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Witalik</dc:creator>
  <cp:lastModifiedBy>Witalik</cp:lastModifiedBy>
  <cp:lastPrinted>2020-12-16T12:23:46Z</cp:lastPrinted>
  <dcterms:created xsi:type="dcterms:W3CDTF">2020-12-17T05:35:47Z</dcterms:created>
  <dcterms:modified xsi:type="dcterms:W3CDTF">2020-12-17T05:35:47Z</dcterms:modified>
</cp:coreProperties>
</file>